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laneacion02\Desktop\PROGRAMAS FEDERALES TRANSP\PAIMEF TRANSPARENCIA\PAIMEF 2018\MEMORIA FINANCIERA\"/>
    </mc:Choice>
  </mc:AlternateContent>
  <bookViews>
    <workbookView xWindow="0" yWindow="0" windowWidth="28800" windowHeight="12435"/>
  </bookViews>
  <sheets>
    <sheet name="MEMORIA FINANCIERA PAIMEF 2018" sheetId="12" r:id="rId1"/>
  </sheets>
  <definedNames>
    <definedName name="HUMANOS" localSheetId="0">#REF!</definedName>
    <definedName name="HUMANOS">#REF!</definedName>
    <definedName name="MATERIALES" localSheetId="0">#REF!</definedName>
    <definedName name="MATERIALES">#REF!</definedName>
  </definedNames>
  <calcPr calcId="152511"/>
</workbook>
</file>

<file path=xl/calcChain.xml><?xml version="1.0" encoding="utf-8"?>
<calcChain xmlns="http://schemas.openxmlformats.org/spreadsheetml/2006/main">
  <c r="F280" i="12" l="1"/>
  <c r="G280" i="12" s="1"/>
  <c r="G128" i="12"/>
  <c r="M129" i="12" l="1"/>
  <c r="M130" i="12"/>
  <c r="M131" i="12"/>
  <c r="M133" i="12"/>
  <c r="M111" i="12"/>
  <c r="M112" i="12"/>
  <c r="M113" i="12"/>
  <c r="M114" i="12"/>
  <c r="M116" i="12"/>
  <c r="G134" i="12"/>
  <c r="G135" i="12"/>
  <c r="G132" i="12"/>
  <c r="G115" i="12"/>
  <c r="M98" i="12"/>
  <c r="G110" i="12"/>
  <c r="M99" i="12"/>
  <c r="M97" i="12"/>
  <c r="G281" i="12"/>
  <c r="G279" i="12"/>
  <c r="M278" i="12"/>
  <c r="M283" i="12" s="1"/>
  <c r="G292" i="12" s="1"/>
  <c r="G278" i="12"/>
  <c r="M252" i="12"/>
  <c r="M251" i="12"/>
  <c r="M250" i="12"/>
  <c r="G250" i="12"/>
  <c r="G243" i="12"/>
  <c r="E269" i="12" s="1"/>
  <c r="M242" i="12"/>
  <c r="M241" i="12"/>
  <c r="M240" i="12"/>
  <c r="G233" i="12"/>
  <c r="E268" i="12" s="1"/>
  <c r="M231" i="12"/>
  <c r="M230" i="12"/>
  <c r="M229" i="12"/>
  <c r="M228" i="12"/>
  <c r="M227" i="12"/>
  <c r="M226" i="12"/>
  <c r="M225" i="12"/>
  <c r="M224" i="12"/>
  <c r="M223" i="12"/>
  <c r="M222" i="12"/>
  <c r="G215" i="12"/>
  <c r="E267" i="12" s="1"/>
  <c r="M214" i="12"/>
  <c r="M213" i="12"/>
  <c r="M212" i="12"/>
  <c r="M211" i="12"/>
  <c r="M210" i="12"/>
  <c r="M209" i="12"/>
  <c r="M208" i="12"/>
  <c r="M207" i="12"/>
  <c r="M206" i="12"/>
  <c r="M205" i="12"/>
  <c r="M204" i="12"/>
  <c r="M203" i="12"/>
  <c r="M194" i="12"/>
  <c r="M193" i="12"/>
  <c r="M192" i="12"/>
  <c r="G192" i="12"/>
  <c r="G195" i="12" s="1"/>
  <c r="E266" i="12" s="1"/>
  <c r="M184" i="12"/>
  <c r="M183" i="12"/>
  <c r="M182" i="12"/>
  <c r="G182" i="12"/>
  <c r="G185" i="12" s="1"/>
  <c r="E265" i="12" s="1"/>
  <c r="M175" i="12"/>
  <c r="M174" i="12"/>
  <c r="M173" i="12"/>
  <c r="G173" i="12"/>
  <c r="G176" i="12" s="1"/>
  <c r="E264" i="12" s="1"/>
  <c r="G166" i="12"/>
  <c r="E263" i="12" s="1"/>
  <c r="M165" i="12"/>
  <c r="M164" i="12"/>
  <c r="M163" i="12"/>
  <c r="G156" i="12"/>
  <c r="E262" i="12" s="1"/>
  <c r="M155" i="12"/>
  <c r="M154" i="12"/>
  <c r="M153" i="12"/>
  <c r="G146" i="12"/>
  <c r="E261" i="12" s="1"/>
  <c r="M145" i="12"/>
  <c r="M144" i="12"/>
  <c r="M143" i="12"/>
  <c r="G133" i="12"/>
  <c r="G131" i="12"/>
  <c r="G130" i="12"/>
  <c r="G129" i="12"/>
  <c r="M127" i="12"/>
  <c r="G127" i="12"/>
  <c r="M126" i="12"/>
  <c r="G126" i="12"/>
  <c r="M125" i="12"/>
  <c r="G125" i="12"/>
  <c r="G117" i="12"/>
  <c r="G116" i="12"/>
  <c r="G114" i="12"/>
  <c r="G113" i="12"/>
  <c r="G112" i="12"/>
  <c r="G111" i="12"/>
  <c r="M109" i="12"/>
  <c r="G109" i="12"/>
  <c r="M108" i="12"/>
  <c r="G108" i="12"/>
  <c r="M107" i="12"/>
  <c r="G107" i="12"/>
  <c r="M96" i="12"/>
  <c r="M95" i="12"/>
  <c r="G95" i="12"/>
  <c r="M94" i="12"/>
  <c r="G94" i="12"/>
  <c r="G84" i="12"/>
  <c r="M77" i="12"/>
  <c r="G85" i="12" s="1"/>
  <c r="G74" i="12"/>
  <c r="G77" i="12" s="1"/>
  <c r="E85" i="12" s="1"/>
  <c r="M67" i="12"/>
  <c r="G65" i="12"/>
  <c r="G64" i="12"/>
  <c r="G63" i="12"/>
  <c r="M54" i="12"/>
  <c r="M53" i="12"/>
  <c r="M52" i="12"/>
  <c r="M51" i="12"/>
  <c r="M50" i="12"/>
  <c r="M49" i="12"/>
  <c r="G49" i="12"/>
  <c r="G56" i="12" s="1"/>
  <c r="E83" i="12" s="1"/>
  <c r="M30" i="12"/>
  <c r="M33" i="12" s="1"/>
  <c r="G40" i="12" s="1"/>
  <c r="G30" i="12"/>
  <c r="G33" i="12" s="1"/>
  <c r="E40" i="12" s="1"/>
  <c r="J40" i="12" s="1"/>
  <c r="M22" i="12"/>
  <c r="G39" i="12" s="1"/>
  <c r="G19" i="12"/>
  <c r="G22" i="12" s="1"/>
  <c r="E39" i="12" s="1"/>
  <c r="G67" i="12" l="1"/>
  <c r="E84" i="12" s="1"/>
  <c r="J84" i="12" s="1"/>
  <c r="M100" i="12"/>
  <c r="G258" i="12" s="1"/>
  <c r="G41" i="12"/>
  <c r="G289" i="12" s="1"/>
  <c r="M56" i="12"/>
  <c r="G83" i="12" s="1"/>
  <c r="G86" i="12" s="1"/>
  <c r="G290" i="12" s="1"/>
  <c r="M146" i="12"/>
  <c r="G261" i="12" s="1"/>
  <c r="M156" i="12"/>
  <c r="G262" i="12" s="1"/>
  <c r="M166" i="12"/>
  <c r="G263" i="12" s="1"/>
  <c r="M243" i="12"/>
  <c r="G269" i="12" s="1"/>
  <c r="J269" i="12" s="1"/>
  <c r="M176" i="12"/>
  <c r="G264" i="12" s="1"/>
  <c r="J264" i="12" s="1"/>
  <c r="M185" i="12"/>
  <c r="G265" i="12" s="1"/>
  <c r="J265" i="12" s="1"/>
  <c r="M195" i="12"/>
  <c r="G266" i="12" s="1"/>
  <c r="J266" i="12" s="1"/>
  <c r="M253" i="12"/>
  <c r="G270" i="12" s="1"/>
  <c r="G136" i="12"/>
  <c r="E260" i="12" s="1"/>
  <c r="J85" i="12"/>
  <c r="M233" i="12"/>
  <c r="G268" i="12" s="1"/>
  <c r="J268" i="12" s="1"/>
  <c r="M215" i="12"/>
  <c r="G267" i="12" s="1"/>
  <c r="J267" i="12" s="1"/>
  <c r="G100" i="12"/>
  <c r="E258" i="12" s="1"/>
  <c r="M118" i="12"/>
  <c r="G259" i="12" s="1"/>
  <c r="M136" i="12"/>
  <c r="G260" i="12" s="1"/>
  <c r="G283" i="12"/>
  <c r="E292" i="12" s="1"/>
  <c r="H292" i="12" s="1"/>
  <c r="G253" i="12"/>
  <c r="E270" i="12" s="1"/>
  <c r="G118" i="12"/>
  <c r="E259" i="12" s="1"/>
  <c r="E41" i="12"/>
  <c r="E289" i="12" s="1"/>
  <c r="H289" i="12" s="1"/>
  <c r="J39" i="12"/>
  <c r="J261" i="12"/>
  <c r="E86" i="12"/>
  <c r="E290" i="12" s="1"/>
  <c r="J258" i="12"/>
  <c r="J262" i="12"/>
  <c r="J263" i="12"/>
  <c r="J83" i="12" l="1"/>
  <c r="H290" i="12"/>
  <c r="J270" i="12"/>
  <c r="J259" i="12"/>
  <c r="G271" i="12"/>
  <c r="G291" i="12" s="1"/>
  <c r="G293" i="12" s="1"/>
  <c r="J260" i="12"/>
  <c r="E271" i="12"/>
  <c r="E291" i="12" s="1"/>
  <c r="E293" i="12" s="1"/>
  <c r="J41" i="12"/>
  <c r="L40" i="12" s="1"/>
  <c r="J86" i="12"/>
  <c r="L83" i="12" s="1"/>
  <c r="J271" i="12" l="1"/>
  <c r="L268" i="12" s="1"/>
  <c r="H291" i="12"/>
  <c r="H293" i="12" s="1"/>
  <c r="L85" i="12"/>
  <c r="L84" i="12"/>
  <c r="L86" i="12" s="1"/>
  <c r="L39" i="12"/>
  <c r="L41" i="12" s="1"/>
  <c r="L258" i="12" l="1"/>
  <c r="L266" i="12"/>
  <c r="L267" i="12"/>
  <c r="L259" i="12"/>
  <c r="L270" i="12"/>
  <c r="L260" i="12"/>
  <c r="L264" i="12"/>
  <c r="L261" i="12"/>
  <c r="L263" i="12"/>
  <c r="L265" i="12"/>
  <c r="L269" i="12"/>
  <c r="L262" i="12"/>
  <c r="I291" i="12"/>
  <c r="I292" i="12"/>
  <c r="I289" i="12"/>
  <c r="I290" i="12"/>
  <c r="L271" i="12" l="1"/>
  <c r="I293" i="12"/>
</calcChain>
</file>

<file path=xl/sharedStrings.xml><?xml version="1.0" encoding="utf-8"?>
<sst xmlns="http://schemas.openxmlformats.org/spreadsheetml/2006/main" count="755" uniqueCount="197">
  <si>
    <t>Vertiente A</t>
  </si>
  <si>
    <t>Unidad de medida</t>
  </si>
  <si>
    <t>Cantidad</t>
  </si>
  <si>
    <t>Costo Unitario</t>
  </si>
  <si>
    <t>Presupuesto Vertiente A</t>
  </si>
  <si>
    <t xml:space="preserve">Recursos Materiales </t>
  </si>
  <si>
    <t xml:space="preserve">Recursos Humanos </t>
  </si>
  <si>
    <t>Total</t>
  </si>
  <si>
    <t>Porcentaje</t>
  </si>
  <si>
    <t>Vertiente B</t>
  </si>
  <si>
    <t>Presupuesto Vertiente B</t>
  </si>
  <si>
    <t>Presupuesto Vertiente C</t>
  </si>
  <si>
    <t>Gastos Transversales</t>
  </si>
  <si>
    <t>Total de Recursos Materiales G.T.</t>
  </si>
  <si>
    <t>Total de Recursos Humanos G.T.</t>
  </si>
  <si>
    <t>Resumen Financiero del Proyecto</t>
  </si>
  <si>
    <t>Vertiente</t>
  </si>
  <si>
    <t>A</t>
  </si>
  <si>
    <t>B</t>
  </si>
  <si>
    <t>C</t>
  </si>
  <si>
    <t>Aclaraciones al presupuesto:</t>
  </si>
  <si>
    <t>Vertiente C</t>
  </si>
  <si>
    <t>Viáticos</t>
  </si>
  <si>
    <t>“Este Programa es público, ajeno a cualquier partido político. Queda prohibido el uso para fines distintos al desarrollo social”.</t>
  </si>
  <si>
    <t>Concepto del gasto</t>
  </si>
  <si>
    <t>Descripción (Subconcepto)</t>
  </si>
  <si>
    <t xml:space="preserve"> </t>
  </si>
  <si>
    <t>Combustibles y lubricantes</t>
  </si>
  <si>
    <t>Nombre de la IMEF: Instituto Jalisciense de las Mujeres</t>
  </si>
  <si>
    <t>Servicios Profesionales</t>
  </si>
  <si>
    <t xml:space="preserve">Oficio de Comisión </t>
  </si>
  <si>
    <t>Exhibición</t>
  </si>
  <si>
    <t xml:space="preserve">SERVICIOS PROFESIONALES  </t>
  </si>
  <si>
    <t>Acción AI.1</t>
  </si>
  <si>
    <t>Servicios integrales</t>
  </si>
  <si>
    <t>Paquete</t>
  </si>
  <si>
    <t>Acción CI.1</t>
  </si>
  <si>
    <t>Acción BI.1</t>
  </si>
  <si>
    <t>Acción BI.2</t>
  </si>
  <si>
    <t>Servicios profesionales</t>
  </si>
  <si>
    <t>Piezas</t>
  </si>
  <si>
    <t>Total de Recursos Materiales AI.1</t>
  </si>
  <si>
    <t>Total de Recursos Humanos AI.1</t>
  </si>
  <si>
    <t>Total de Recursos Materiales BI.1</t>
  </si>
  <si>
    <t>Total de Recursos Humanos BI.1</t>
  </si>
  <si>
    <t>Total de Recursos Materiales BI.2</t>
  </si>
  <si>
    <t>Total de Recursos Humanos BI.2</t>
  </si>
  <si>
    <t>Total de Recursos Materiales BII.1</t>
  </si>
  <si>
    <t>Total de Recursos Humanos BII.1</t>
  </si>
  <si>
    <t>Lote</t>
  </si>
  <si>
    <t>Vertiente BI.1</t>
  </si>
  <si>
    <t>Vertiente BI.2</t>
  </si>
  <si>
    <t>Litro</t>
  </si>
  <si>
    <t>Viaticos</t>
  </si>
  <si>
    <t>Combustible y luibricantes</t>
  </si>
  <si>
    <t>Combustibles  y lubricantes</t>
  </si>
  <si>
    <t>Litros</t>
  </si>
  <si>
    <t>Lote de papelería y/o útiles de oficina (cuadernos, banderitas adhesivas, cubo de notas, corrector, lápices, bolígrafos, hojas hojas blancas t/carta y oficio, carta y oficio, sobres t/c y t/o, carpetas con arillos, clip baco, sujetadores documento,  goma para borrar, portaminas, cinta adhesiva, tijeras, CD, DVD, marcadores, desengrapador, broche baco, lapiz adhesivo, puntillas, etiquetas adhesivas, display, personificadores en couche digital, folders, grapas, marcatextos, calculadora, engrapadora, etiquetas y sobres para CD, etc)</t>
  </si>
  <si>
    <t xml:space="preserve">Lote </t>
  </si>
  <si>
    <t>Consumibles de computo e impresora (torner, tinta o cartuchos)</t>
  </si>
  <si>
    <t>Papeleria</t>
  </si>
  <si>
    <t>Materiales para impresión</t>
  </si>
  <si>
    <t>Total de Recursos Materiales CI.1</t>
  </si>
  <si>
    <t>Total de Recursos Humanos CI.1</t>
  </si>
  <si>
    <t>Nombre del Programa Anual: "Consolidando esfuerzos en la prevención y atención de la violencia contra las mujeres en Jalisco".</t>
  </si>
  <si>
    <t>Servicios profesionales para un/a coordinador/a general del PAIMEF por el periódo de Abril a diciembre</t>
  </si>
  <si>
    <t>SERVICIOS</t>
  </si>
  <si>
    <t>Servicios profesionales para la  atención jurídica de abril a diciembre.</t>
  </si>
  <si>
    <t>Servicios profesionales para la  atención psicológica de abril a diciembre</t>
  </si>
  <si>
    <t>Servicios profesionales para la  atención de trabajo social de abril a diciembre</t>
  </si>
  <si>
    <t>Servicios profesionales para la  atención jurídica de Julio a Diciembre</t>
  </si>
  <si>
    <t>Material impreso para la difusión</t>
  </si>
  <si>
    <t>Impresión de trípticos de servicios</t>
  </si>
  <si>
    <t>Impresión de poster informativos</t>
  </si>
  <si>
    <t>Servicios profesionales para la  atención jurídica de abril a octubre</t>
  </si>
  <si>
    <t>Servicios profesionales para apoyo Administrativo de abril a diciembre</t>
  </si>
  <si>
    <t>Alimentos</t>
  </si>
  <si>
    <t>Servicios</t>
  </si>
  <si>
    <t>Servicios profesionales para la  atención de trabajo social de abril a octubre</t>
  </si>
  <si>
    <t>Servicios profesionales para la  atención psicológica Julio a Diciembre</t>
  </si>
  <si>
    <t>Servicios profesionales para la  atención de trabajo social Julio a Diciembre</t>
  </si>
  <si>
    <t>Servicios profesionales para la  atención jurídica de abril a Diciembre</t>
  </si>
  <si>
    <t>Servicios profesionales para la  atención psicológica de abril a Diciembre</t>
  </si>
  <si>
    <t>Servicios profesionales para la  atención de trabajo social de abril a Diciembre.</t>
  </si>
  <si>
    <t>Servicios persona fisica de Recepción de abril a Diciembre.</t>
  </si>
  <si>
    <t>Servicios persona fisica de vigilancia de abril a Diciembre.</t>
  </si>
  <si>
    <t>Servicios profesionales para la  atención psicológica de  abril a octubre</t>
  </si>
  <si>
    <t>Servicios profesionales para la  atención jurídica de abril a diciembre</t>
  </si>
  <si>
    <t>Servicios profesionales para la  atención psicológica de abril a  diciembre</t>
  </si>
  <si>
    <t>Servicios profesionales para la  atención de trabajo social de abril a  diciembre</t>
  </si>
  <si>
    <t>Servicios persona fisica de Recepción de  de abril a  diciembre</t>
  </si>
  <si>
    <t>Servicios persona fisica de vigilancia de de abril a  diciembre</t>
  </si>
  <si>
    <t xml:space="preserve">Servicios profesionales </t>
  </si>
  <si>
    <t>Servicio</t>
  </si>
  <si>
    <t>Impresión de material informativo</t>
  </si>
  <si>
    <t>Servicios profesionales para la impartición de 8 obras de teatro forum</t>
  </si>
  <si>
    <t>Exhibiciones</t>
  </si>
  <si>
    <t>Acción AI.2</t>
  </si>
  <si>
    <t>Capacitación para la asistencia y protección a víctimas de trata de personas, a través de la impartición de 1 taller en Puerto Vallarta y 2 en Guadalajara, de 13 horas cada uno, dirigidos a las dependencias del gobierno de Jalisco y a las organizaciones de sociedad civil en Jalisco, para la detección, atención y protección a víctimas de trata de personas.</t>
  </si>
  <si>
    <t>Servicios Profesionistas</t>
  </si>
  <si>
    <t>Implementar la Estrategia de Inclusión Social mediante acciones de información, difusión y promoción para la prevención de la violencia contra las mujeres, así como dar a conocer los servicios que en la materia se ofrecen a la población.</t>
  </si>
  <si>
    <t>Acción BII.1</t>
  </si>
  <si>
    <t>Vertiente BII.1</t>
  </si>
  <si>
    <t>Generar experiencias significativas en las y los adolescentes y jóvenes a través de la dinámica  del teatro forum, en la que se identifique el marco de Derechos Humanos, particularmente los derechos sexuales y reproductivos de las y los adolescentes; a través de 8 presentaciones de 1 hora 30 minutos cada una, en los sectores educativos con mayor problemática.</t>
  </si>
  <si>
    <t xml:space="preserve">Fortalecer el Módulo de Orientación Itinerante de la zona
metropolitana con el propósito de acercar los servicios de
orientación y prevención de la violencia contra las mujeres
en los municipios de Guadalajara, San Pedro Tlaquepaque,
Zapopan, mediante la contratación de servicios
profesionales y gastos de operación
</t>
  </si>
  <si>
    <t>Acción CII.1</t>
  </si>
  <si>
    <t xml:space="preserve">Fortalecer el Módulo de Atención Fijo de Tlaquepaque, con el
propósito de acercar los servicios de orientación, asesoría,
acompañamiento y atención de la violencia contra las
mujeres, mediante la contratación de servicios
profesionales.
</t>
  </si>
  <si>
    <t>Total de Recursos Materiales CII.1</t>
  </si>
  <si>
    <t>Total de Recursos Humanos CII.1</t>
  </si>
  <si>
    <t xml:space="preserve">Fortalecer el Módulo de Atención Fijo de Tonalá, con el
 propósito de acercar los servicios de orientación, asesoría,
acompañamiento y atención de la violencia contra las
mujeres, mediante la contratación de servicios
profesionales.
</t>
  </si>
  <si>
    <t>Acción CII.2</t>
  </si>
  <si>
    <t>Total de Recursos Materiales CII.2</t>
  </si>
  <si>
    <t>Total de Recursos Humanos CII.2</t>
  </si>
  <si>
    <t xml:space="preserve">Fortalecer el Módulo de Atención Fijo de Zapopan, con el
propósito de acercar los servicios de orientación, asesoría,
acompañamiento y atención de la violencia contra las
mujeres, mediante la contratación de servicios
profesionales.
</t>
  </si>
  <si>
    <t>Acción CII.3</t>
  </si>
  <si>
    <t>Total de Recursos Materiales CII.3</t>
  </si>
  <si>
    <t>Total de Recursos Humanos CII.3</t>
  </si>
  <si>
    <t xml:space="preserve">Fortalecer el Módulo de Atención Fijo de Tlajomulco de Zúñiga, con el
propósito de acercar los servicios de orientación, asesoría,
acompañamiento y atención de la violencia contra las
mujeres, mediante la contratación de servicios
profesionales.
</t>
  </si>
  <si>
    <t>Acción CII.4</t>
  </si>
  <si>
    <t>Total de Recursos Materiales CII.4</t>
  </si>
  <si>
    <t>Total de Recursos Humanos CII.4</t>
  </si>
  <si>
    <t>Acción CII.5</t>
  </si>
  <si>
    <t>Total de Recursos Materiales CII.5</t>
  </si>
  <si>
    <t>Total de Recursos Humanos CII.5</t>
  </si>
  <si>
    <t xml:space="preserve">Fortalecer el Módulo de Atención Fijo de Ameca, con el
propósito de acercar los servicios de orientación, asesoría,
acompañamiento y atención de la violencia contra las
mujeres, mediante la contratación de servicios
profesionales
</t>
  </si>
  <si>
    <t>Acción CII.7</t>
  </si>
  <si>
    <t xml:space="preserve">Fortalecer el Módulo de Atención Fijo del IJM CJM-14-39-436
ubicado en el Centro de Justicia para las Mujeres adscrito a
Fiscalía General, con el fin de garantizar la oferta
de servicios a mujeres en situación de violencia de género,
mediante la contratación de servicios profesionales.
</t>
  </si>
  <si>
    <t>Total de Recursos Materiales CII.7</t>
  </si>
  <si>
    <t>Total de Recursos Humanos CII.7</t>
  </si>
  <si>
    <t>Acción CII.8</t>
  </si>
  <si>
    <t>Total de Recursos Materiales CII.8</t>
  </si>
  <si>
    <t>Total de Recursos Humanos CII.8</t>
  </si>
  <si>
    <t>Fortalecer al Centro de Atención para Mujeres y Sus Hijas e Hijos Estancia Temporal (CAMHHET) adscrito al DIF Estatal Ubicado en Tlajomulco de Zúñiga, con el propósito de brindar protección y alojamiento, así como servicios de atención a mujeres en situación de violencia extrema y, en su caso, sus hijas e hijos, mediante la contratación de servicios profesionales</t>
  </si>
  <si>
    <t>Acción CII.9</t>
  </si>
  <si>
    <t>Total de Recursos Materiales CII.9</t>
  </si>
  <si>
    <t>Fortalecer la Unidad Especializada para revisión de averiguaciones previas y carpetas de investigación que existen sobre delitos de Feminicidio y  Parricidio tanto en la  Fiscalía Central y Regional.</t>
  </si>
  <si>
    <t>Acción CII.10</t>
  </si>
  <si>
    <t>Total de Recursos Materiales CII.10</t>
  </si>
  <si>
    <t>Total de Recursos Humanos CII.10</t>
  </si>
  <si>
    <t>Acción CII.6</t>
  </si>
  <si>
    <t>Coffe Breack</t>
  </si>
  <si>
    <t>exhibición</t>
  </si>
  <si>
    <t>Servicios profesionales para impartición de talleres</t>
  </si>
  <si>
    <t>Total de Recursos Materiales CII.6</t>
  </si>
  <si>
    <t>Total de Recursos Humanos CII.6</t>
  </si>
  <si>
    <t xml:space="preserve">Fortalecer el Módulo de Atención Fijo de Puerto Vallarta, con el
propósito de acercar los servicios de orientación, asesoría,
acompañamiento y atención de la violencia contra las
mujeres, mediante la contratación de servicios profesionales.
</t>
  </si>
  <si>
    <t>Pinturas</t>
  </si>
  <si>
    <t>Material para pintar</t>
  </si>
  <si>
    <t>Total de Recursos Humanos CII.9</t>
  </si>
  <si>
    <t xml:space="preserve">Fortalecer el Módulo de Atención Fijo del Instituto Jalisciense de las Mujeres con el propósito de acercar los servicios de orientación sobre prevención y atención de la violencia contra las mujeres en los municipios de la zona metropolitana de Guadalajara, mediante la contratación de servicios profesionales
</t>
  </si>
  <si>
    <t>Acción CIII.1</t>
  </si>
  <si>
    <t>Total de Recursos Materiales CIII.1</t>
  </si>
  <si>
    <t>Total de Recursos Humanos  CIII.1</t>
  </si>
  <si>
    <t>Acción CVI.1</t>
  </si>
  <si>
    <t>Total de Recursos Humanos CVI.1</t>
  </si>
  <si>
    <t>Total de Recursos Materiales CVI.1</t>
  </si>
  <si>
    <t>Artículos limpieza (jabón de polvo cloro, pinol, escoba, trapeador, cubeta, jerga, etc)</t>
  </si>
  <si>
    <t xml:space="preserve">Acondicionamiento y habilitación del espacio con subdivisiones para la prestación de los servicios profesionales </t>
  </si>
  <si>
    <t>Pago de servicios por arrendamiento por los meses</t>
  </si>
  <si>
    <t>Renta de inmuebles</t>
  </si>
  <si>
    <t>Servicios básicos</t>
  </si>
  <si>
    <t>Articulos de limpieza</t>
  </si>
  <si>
    <t>Articulos de higiene</t>
  </si>
  <si>
    <t>Acondicionamiento</t>
  </si>
  <si>
    <t>Materiales de difusión</t>
  </si>
  <si>
    <t>OTROS SERVICIOS</t>
  </si>
  <si>
    <t>SERVICIO DE LIMPIEZA</t>
  </si>
  <si>
    <t>Servicios profesionales para la  atención psicológica infantil de abril  a diciembre.</t>
  </si>
  <si>
    <t>Servicio (Limpieza) por los meses de Abril a diciembre</t>
  </si>
  <si>
    <t>Servicios profesionales para la  atención psicológica de  abril a Diciembre</t>
  </si>
  <si>
    <t>Servicios profesionales para la  atención psicológica infantil de  abril  a diciembre.</t>
  </si>
  <si>
    <t>Servicio de gas  por los meses de abril a diciembre</t>
  </si>
  <si>
    <t>Servicio de agua  por los meses de abril a diciembre</t>
  </si>
  <si>
    <t>Pago de servicios por arrendamiento por los meses de abril a diciembre</t>
  </si>
  <si>
    <t>Servicios por energía electrica  por los meses de abril a diciembre</t>
  </si>
  <si>
    <t>Servicio de telefonía e internet)  por los meses de abril a diciembre</t>
  </si>
  <si>
    <t>Servicio (Limpieza)por los meses de abril a diciembre</t>
  </si>
  <si>
    <t>Servicios profesionales para apoyo operativo de abril a diciembre</t>
  </si>
  <si>
    <t>Servicios profesionales para la  atención psicológica de abril a Octubre</t>
  </si>
  <si>
    <t>Servicios profesionales para la  atención de trabajo social de abril a Octubre</t>
  </si>
  <si>
    <t>Agua purificada</t>
  </si>
  <si>
    <t>Servicio de gas    por los meses de abril a diciembre</t>
  </si>
  <si>
    <t>Fortalecimiento de capacidades a las titulares de las Instancias Municipales de las mujeres y autoridades municipales que entran en funciones en el mes de octubre de 2018, considerando 115 funcionarios y funcionarias; a través de un seminario con una duración de 14 horas, en la ciudad de Guadalajara.</t>
  </si>
  <si>
    <t>Realizar estrategia territorial para la difusión, información y orientación de la violencia comunitaria que viven las mujeres en el transporte público del Área Metropolitana de Guadalajara.</t>
  </si>
  <si>
    <t>Considerar el plan de seguridad</t>
  </si>
  <si>
    <t>Hay blindaje electoral</t>
  </si>
  <si>
    <t xml:space="preserve">Incluye hospedaje, renta de salón con servicios de cafetería, alimentación, espacios, renta de mobiliario y equipo. Para 115 servidoras y servidores públicos </t>
  </si>
  <si>
    <t>Crear un Centro de Atención Externo para las mujeres en situación de violencia y en su caso sus hijas e hijos del Instituto Jalisciense de las Mujeres en el municipio de Guadalajara</t>
  </si>
  <si>
    <t>Crear un Centro de Atención  Externo para las mujeres en situación de violencia y en su caso sus hijas e hijos del Instituto Jalisciense de las Mujeres en el municipio de Ciudad Guzmán.</t>
  </si>
  <si>
    <t>Servicios profesionales de trabajo social para la  orientación y prevención de Mayo a Octubre</t>
  </si>
  <si>
    <t>Servicios profesionales juridicos para la  orientación y prevención de Mayo a Octubre</t>
  </si>
  <si>
    <t>Servicios profesionales de Psicologia  para la  orientación y prevención de Mayo a Octubre</t>
  </si>
  <si>
    <t>Artículos de aseo personal (shampoo, jabón, pasta de dientes, cepillo de dientes, pañales, toallas humedas, toallas femeninas, jabón, papel higiénico, kleenex etc)</t>
  </si>
  <si>
    <t>Alimentos no perecederos (pastas, latas, leche, cereal, galletas, café, azúcar, chocomilk, conos, servilletas,  etc)</t>
  </si>
  <si>
    <t>Alimentos no perecederos (pastas, latas, leche, cereal, galletas, café, azúcar, chocomilk, conos, serviletas etc)</t>
  </si>
  <si>
    <r>
      <t xml:space="preserve">Presupuesto. </t>
    </r>
    <r>
      <rPr>
        <sz val="11"/>
        <color theme="1"/>
        <rFont val="Arial"/>
        <family val="2"/>
      </rPr>
      <t xml:space="preserve">Desglose la información de los recursos necesarios para llevar a cabo esta meta. </t>
    </r>
  </si>
  <si>
    <t>Viáticos (transporte, casetas, alimentos, hospedaje) para ejecución, monitoreo, seguimiento y/o evaluación del proyecto PAIMEF. Seguimiento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</si>
</sst>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quot;$&quot;#,##0.00"/>
    <numFmt numFmtId="165" formatCode="_(* #,##0.00_);_(* \(#,##0.00\);_(* &quot;-&quot;??_);_(@_)"/>
    <numFmt numFmtId="166" formatCode="#,##0.0"/>
  </numFmts>
  <fonts count="10" x14ac:knownFonts="1">
    <font>
      <sz val="11"/>
      <color theme="1"/>
      <name val="Calibri"/>
      <family val="2"/>
      <scheme val="minor"/>
    </font>
    <font>
      <sz val="11"/>
      <color theme="1"/>
      <name val="Calibri"/>
      <family val="2"/>
      <scheme val="minor"/>
    </font>
    <font>
      <sz val="10"/>
      <name val="Arial"/>
      <family val="2"/>
    </font>
    <font>
      <b/>
      <sz val="11"/>
      <color theme="1"/>
      <name val="Arial"/>
      <family val="2"/>
    </font>
    <font>
      <sz val="11"/>
      <color theme="1"/>
      <name val="Arial"/>
      <family val="2"/>
    </font>
    <font>
      <b/>
      <sz val="10"/>
      <color theme="1"/>
      <name val="Arial"/>
      <family val="2"/>
    </font>
    <font>
      <sz val="12"/>
      <color theme="1"/>
      <name val="Calibri"/>
      <family val="2"/>
      <scheme val="minor"/>
    </font>
    <font>
      <sz val="10"/>
      <color theme="1"/>
      <name val="Arial"/>
      <family val="2"/>
    </font>
    <font>
      <b/>
      <sz val="11"/>
      <color theme="1"/>
      <name val="Calibri"/>
      <family val="2"/>
      <scheme val="minor"/>
    </font>
    <font>
      <sz val="8"/>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4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2" fillId="0" borderId="0" applyFont="0" applyFill="0" applyBorder="0" applyAlignment="0" applyProtection="0"/>
  </cellStyleXfs>
  <cellXfs count="316">
    <xf numFmtId="0" fontId="0" fillId="0" borderId="0" xfId="0"/>
    <xf numFmtId="44" fontId="3" fillId="0" borderId="1" xfId="0" applyNumberFormat="1" applyFont="1" applyFill="1" applyBorder="1" applyAlignment="1">
      <alignment horizontal="center" vertical="center"/>
    </xf>
    <xf numFmtId="44" fontId="3" fillId="0" borderId="4" xfId="0" applyNumberFormat="1" applyFont="1" applyFill="1" applyBorder="1" applyAlignment="1">
      <alignment horizontal="center" vertical="center"/>
    </xf>
    <xf numFmtId="0" fontId="4" fillId="0" borderId="11" xfId="0" applyFont="1" applyBorder="1" applyAlignment="1">
      <alignment vertical="center"/>
    </xf>
    <xf numFmtId="0" fontId="5" fillId="0" borderId="11" xfId="0" applyFont="1" applyBorder="1" applyAlignment="1">
      <alignment horizontal="center" vertical="center" wrapText="1"/>
    </xf>
    <xf numFmtId="0" fontId="5" fillId="0" borderId="4" xfId="0" applyFont="1" applyBorder="1" applyAlignment="1">
      <alignment vertical="center" wrapText="1"/>
    </xf>
    <xf numFmtId="4" fontId="4" fillId="0" borderId="1" xfId="0" applyNumberFormat="1" applyFont="1" applyFill="1" applyBorder="1" applyAlignment="1">
      <alignment horizontal="center" vertical="center"/>
    </xf>
    <xf numFmtId="0" fontId="4" fillId="3" borderId="1" xfId="0" applyFont="1" applyFill="1" applyBorder="1" applyAlignment="1">
      <alignment horizontal="justify"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64" fontId="7" fillId="0" borderId="1" xfId="0" applyNumberFormat="1" applyFont="1" applyBorder="1" applyAlignment="1">
      <alignment horizontal="center" vertical="center" wrapText="1"/>
    </xf>
    <xf numFmtId="44" fontId="4" fillId="0" borderId="4" xfId="0" applyNumberFormat="1" applyFont="1" applyFill="1" applyBorder="1" applyAlignment="1">
      <alignment horizontal="center" vertical="center"/>
    </xf>
    <xf numFmtId="44"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 fontId="8" fillId="0" borderId="0" xfId="0" applyNumberFormat="1" applyFont="1"/>
    <xf numFmtId="43" fontId="8" fillId="0" borderId="0" xfId="3" applyFont="1"/>
    <xf numFmtId="0" fontId="4" fillId="3" borderId="34" xfId="0" applyFont="1" applyFill="1" applyBorder="1" applyAlignment="1">
      <alignment horizontal="justify" vertical="center" wrapText="1"/>
    </xf>
    <xf numFmtId="44" fontId="4" fillId="0" borderId="34" xfId="0" applyNumberFormat="1" applyFont="1" applyFill="1" applyBorder="1" applyAlignment="1">
      <alignment horizontal="center" vertical="center"/>
    </xf>
    <xf numFmtId="0" fontId="4" fillId="0" borderId="11" xfId="0" applyFont="1" applyFill="1" applyBorder="1" applyAlignment="1">
      <alignment horizontal="justify" vertical="center" wrapText="1"/>
    </xf>
    <xf numFmtId="0" fontId="4" fillId="3" borderId="1" xfId="0" applyFont="1" applyFill="1" applyBorder="1" applyAlignment="1">
      <alignment vertical="center" wrapText="1"/>
    </xf>
    <xf numFmtId="44" fontId="3" fillId="0" borderId="34" xfId="0" applyNumberFormat="1" applyFont="1" applyFill="1" applyBorder="1" applyAlignment="1">
      <alignment horizontal="center" vertical="center"/>
    </xf>
    <xf numFmtId="0" fontId="9" fillId="3"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4" fillId="0" borderId="11" xfId="0" applyFont="1" applyFill="1" applyBorder="1" applyAlignment="1">
      <alignment vertical="center"/>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left" vertical="center" wrapText="1"/>
    </xf>
    <xf numFmtId="0" fontId="4" fillId="0" borderId="9" xfId="0" applyFont="1" applyFill="1" applyBorder="1" applyAlignment="1">
      <alignment horizontal="justify" vertical="center" wrapText="1"/>
    </xf>
    <xf numFmtId="0" fontId="4" fillId="0" borderId="1" xfId="0" applyFont="1" applyFill="1" applyBorder="1" applyAlignment="1">
      <alignment horizontal="center" vertical="center"/>
    </xf>
    <xf numFmtId="44" fontId="4" fillId="0" borderId="1" xfId="0" applyNumberFormat="1" applyFont="1" applyFill="1" applyBorder="1" applyAlignment="1">
      <alignment horizontal="right" vertical="center"/>
    </xf>
    <xf numFmtId="44" fontId="4" fillId="0" borderId="2" xfId="0" applyNumberFormat="1"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vertical="center"/>
    </xf>
    <xf numFmtId="0" fontId="3" fillId="0" borderId="3" xfId="0" applyFont="1" applyFill="1" applyBorder="1" applyAlignment="1">
      <alignment vertical="center"/>
    </xf>
    <xf numFmtId="0" fontId="3" fillId="0" borderId="10" xfId="0" applyFont="1" applyFill="1" applyBorder="1" applyAlignment="1">
      <alignment vertical="center"/>
    </xf>
    <xf numFmtId="0" fontId="3" fillId="0" borderId="9" xfId="0" applyFont="1" applyBorder="1" applyAlignment="1">
      <alignment horizontal="left" vertical="top"/>
    </xf>
    <xf numFmtId="0" fontId="3" fillId="0" borderId="3" xfId="0" applyFont="1" applyBorder="1" applyAlignment="1">
      <alignment horizontal="left" vertical="top"/>
    </xf>
    <xf numFmtId="0" fontId="3" fillId="0" borderId="10" xfId="0" applyFont="1" applyBorder="1" applyAlignment="1">
      <alignment horizontal="left" vertical="top"/>
    </xf>
    <xf numFmtId="0" fontId="3" fillId="0" borderId="9" xfId="0" applyFont="1" applyFill="1" applyBorder="1" applyAlignment="1">
      <alignment horizontal="left" vertical="top"/>
    </xf>
    <xf numFmtId="0" fontId="3" fillId="0" borderId="3" xfId="0" applyFont="1" applyFill="1" applyBorder="1" applyAlignment="1">
      <alignment horizontal="left" vertical="top"/>
    </xf>
    <xf numFmtId="0" fontId="3" fillId="0" borderId="10" xfId="0" applyFont="1" applyFill="1" applyBorder="1" applyAlignment="1">
      <alignment horizontal="left" vertical="top"/>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left" vertical="center"/>
    </xf>
    <xf numFmtId="44" fontId="3" fillId="0" borderId="12" xfId="0" applyNumberFormat="1" applyFont="1" applyFill="1" applyBorder="1" applyAlignment="1">
      <alignment vertical="center"/>
    </xf>
    <xf numFmtId="0" fontId="4" fillId="0" borderId="0" xfId="0" applyFont="1" applyBorder="1" applyAlignment="1">
      <alignment vertical="center"/>
    </xf>
    <xf numFmtId="0" fontId="3" fillId="0" borderId="0" xfId="0" applyFont="1" applyFill="1" applyAlignment="1">
      <alignment horizontal="center" vertical="center"/>
    </xf>
    <xf numFmtId="0" fontId="3" fillId="0" borderId="0" xfId="0" applyFont="1" applyBorder="1" applyAlignment="1">
      <alignment horizontal="center" vertical="center" wrapText="1"/>
    </xf>
    <xf numFmtId="0" fontId="3" fillId="2" borderId="24" xfId="0" applyFont="1" applyFill="1" applyBorder="1" applyAlignment="1">
      <alignment horizontal="left" vertical="center"/>
    </xf>
    <xf numFmtId="0" fontId="3" fillId="2" borderId="23" xfId="0" applyFont="1" applyFill="1" applyBorder="1" applyAlignment="1">
      <alignment horizontal="left" vertical="center"/>
    </xf>
    <xf numFmtId="0" fontId="3" fillId="2" borderId="25" xfId="0" applyFont="1" applyFill="1" applyBorder="1" applyAlignment="1">
      <alignment horizontal="left" vertical="center"/>
    </xf>
    <xf numFmtId="0" fontId="4" fillId="0" borderId="0" xfId="0" applyFont="1" applyAlignment="1">
      <alignment vertical="center"/>
    </xf>
    <xf numFmtId="0" fontId="4" fillId="3" borderId="0" xfId="0" applyFont="1" applyFill="1" applyAlignment="1">
      <alignment vertical="center"/>
    </xf>
    <xf numFmtId="0" fontId="4" fillId="0" borderId="0" xfId="0" applyFont="1" applyBorder="1" applyAlignment="1">
      <alignment horizontal="center" vertical="center"/>
    </xf>
    <xf numFmtId="0" fontId="4" fillId="3"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3" fillId="2" borderId="24"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5" borderId="2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0" borderId="30" xfId="0" applyFont="1" applyBorder="1" applyAlignment="1">
      <alignment horizontal="left" vertical="center"/>
    </xf>
    <xf numFmtId="0" fontId="3" fillId="0" borderId="5" xfId="0" applyFont="1" applyBorder="1" applyAlignment="1">
      <alignment horizontal="left" vertical="center"/>
    </xf>
    <xf numFmtId="0" fontId="3" fillId="0" borderId="29" xfId="0" applyFont="1" applyBorder="1" applyAlignment="1">
      <alignment horizontal="left" vertical="center"/>
    </xf>
    <xf numFmtId="0" fontId="3" fillId="4" borderId="6"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vertical="center"/>
    </xf>
    <xf numFmtId="0" fontId="4" fillId="3" borderId="3" xfId="0" applyFont="1" applyFill="1" applyBorder="1" applyAlignment="1">
      <alignment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3"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9"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44" fontId="4" fillId="0" borderId="2" xfId="0" applyNumberFormat="1" applyFont="1" applyFill="1" applyBorder="1" applyAlignment="1">
      <alignment vertical="center"/>
    </xf>
    <xf numFmtId="0" fontId="4" fillId="0" borderId="2" xfId="0" applyFont="1" applyBorder="1" applyAlignment="1">
      <alignment horizontal="right" vertical="center"/>
    </xf>
    <xf numFmtId="0" fontId="3" fillId="0" borderId="13" xfId="0" applyFont="1" applyBorder="1" applyAlignment="1">
      <alignment horizontal="left" vertical="center" wrapText="1"/>
    </xf>
    <xf numFmtId="0" fontId="4" fillId="0" borderId="14" xfId="0" applyFont="1" applyBorder="1" applyAlignment="1">
      <alignment horizontal="left" vertical="center"/>
    </xf>
    <xf numFmtId="0" fontId="3" fillId="0" borderId="16" xfId="0" applyFont="1" applyBorder="1" applyAlignment="1">
      <alignment horizontal="lef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vertical="center" wrapText="1"/>
    </xf>
    <xf numFmtId="43" fontId="4" fillId="0" borderId="0" xfId="3" applyFont="1" applyBorder="1" applyAlignment="1">
      <alignment vertical="center" wrapText="1"/>
    </xf>
    <xf numFmtId="0" fontId="4" fillId="3" borderId="0"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44" fontId="4" fillId="2" borderId="1" xfId="0" applyNumberFormat="1" applyFont="1" applyFill="1" applyBorder="1" applyAlignment="1">
      <alignment horizontal="center" vertical="center"/>
    </xf>
    <xf numFmtId="44" fontId="4" fillId="2" borderId="2" xfId="1" applyFont="1" applyFill="1" applyBorder="1" applyAlignment="1">
      <alignment vertical="center" wrapText="1"/>
    </xf>
    <xf numFmtId="44" fontId="4" fillId="2" borderId="3" xfId="1" applyFont="1" applyFill="1" applyBorder="1" applyAlignment="1">
      <alignment vertical="center" wrapText="1"/>
    </xf>
    <xf numFmtId="44" fontId="4" fillId="2" borderId="4" xfId="1" applyFont="1" applyFill="1" applyBorder="1" applyAlignment="1">
      <alignment vertical="center" wrapText="1"/>
    </xf>
    <xf numFmtId="10" fontId="4" fillId="2" borderId="1" xfId="2" applyNumberFormat="1" applyFont="1" applyFill="1" applyBorder="1" applyAlignment="1">
      <alignment horizontal="center" vertical="center"/>
    </xf>
    <xf numFmtId="10" fontId="4" fillId="2" borderId="12" xfId="2" applyNumberFormat="1" applyFont="1" applyFill="1" applyBorder="1" applyAlignment="1">
      <alignment horizontal="center" vertical="center"/>
    </xf>
    <xf numFmtId="44" fontId="4" fillId="2" borderId="2" xfId="1" applyFont="1" applyFill="1" applyBorder="1" applyAlignment="1">
      <alignment vertical="center"/>
    </xf>
    <xf numFmtId="44" fontId="4" fillId="2" borderId="3" xfId="1" applyFont="1" applyFill="1" applyBorder="1" applyAlignment="1">
      <alignment vertical="center"/>
    </xf>
    <xf numFmtId="44" fontId="4" fillId="2" borderId="4" xfId="1" applyFont="1" applyFill="1" applyBorder="1" applyAlignment="1">
      <alignment vertical="center"/>
    </xf>
    <xf numFmtId="0" fontId="3" fillId="2" borderId="13" xfId="0" applyFont="1" applyFill="1" applyBorder="1" applyAlignment="1">
      <alignment horizontal="right" vertical="center"/>
    </xf>
    <xf numFmtId="0" fontId="3" fillId="2" borderId="14" xfId="0" applyFont="1" applyFill="1" applyBorder="1" applyAlignment="1">
      <alignment horizontal="right" vertical="center"/>
    </xf>
    <xf numFmtId="0" fontId="3" fillId="2" borderId="15" xfId="0" applyFont="1" applyFill="1" applyBorder="1" applyAlignment="1">
      <alignment horizontal="right" vertical="center"/>
    </xf>
    <xf numFmtId="44" fontId="3" fillId="2" borderId="18" xfId="0" applyNumberFormat="1" applyFont="1" applyFill="1" applyBorder="1" applyAlignment="1">
      <alignment horizontal="center" vertical="center"/>
    </xf>
    <xf numFmtId="44" fontId="3" fillId="2" borderId="16" xfId="1" applyFont="1" applyFill="1" applyBorder="1" applyAlignment="1">
      <alignment vertical="center"/>
    </xf>
    <xf numFmtId="44" fontId="3" fillId="2" borderId="14" xfId="1" applyFont="1" applyFill="1" applyBorder="1" applyAlignment="1">
      <alignment vertical="center"/>
    </xf>
    <xf numFmtId="44" fontId="3" fillId="2" borderId="15" xfId="1" applyFont="1" applyFill="1" applyBorder="1" applyAlignment="1">
      <alignment vertical="center"/>
    </xf>
    <xf numFmtId="10" fontId="3" fillId="2" borderId="18" xfId="0" applyNumberFormat="1" applyFont="1" applyFill="1" applyBorder="1" applyAlignment="1">
      <alignment horizontal="center" vertical="center"/>
    </xf>
    <xf numFmtId="10" fontId="3" fillId="2" borderId="19" xfId="0" applyNumberFormat="1" applyFont="1" applyFill="1" applyBorder="1" applyAlignment="1">
      <alignment horizontal="center" vertical="center"/>
    </xf>
    <xf numFmtId="0" fontId="4" fillId="3" borderId="0" xfId="0" applyFont="1" applyFill="1" applyBorder="1" applyAlignment="1">
      <alignment vertical="center"/>
    </xf>
    <xf numFmtId="43" fontId="4" fillId="0" borderId="0" xfId="3" applyFont="1" applyBorder="1" applyAlignment="1">
      <alignment vertical="center"/>
    </xf>
    <xf numFmtId="43" fontId="4" fillId="3" borderId="0" xfId="3" applyFont="1" applyFill="1" applyBorder="1" applyAlignment="1">
      <alignment vertical="center"/>
    </xf>
    <xf numFmtId="43" fontId="4" fillId="0" borderId="0" xfId="0" applyNumberFormat="1" applyFont="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right" vertical="center"/>
    </xf>
    <xf numFmtId="44" fontId="3" fillId="0" borderId="0" xfId="1" applyNumberFormat="1" applyFont="1" applyFill="1" applyBorder="1" applyAlignment="1">
      <alignment horizontal="right" vertical="center"/>
    </xf>
    <xf numFmtId="44" fontId="3" fillId="0" borderId="0" xfId="1" applyNumberFormat="1" applyFont="1" applyFill="1" applyBorder="1" applyAlignment="1">
      <alignment vertical="center"/>
    </xf>
    <xf numFmtId="10" fontId="3" fillId="0" borderId="0" xfId="0" applyNumberFormat="1" applyFont="1" applyFill="1" applyBorder="1" applyAlignment="1">
      <alignment horizontal="center" vertical="center"/>
    </xf>
    <xf numFmtId="0" fontId="3" fillId="4" borderId="39"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3" fillId="4" borderId="4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0" borderId="34" xfId="0" applyFont="1" applyBorder="1" applyAlignment="1">
      <alignment horizontal="center" vertical="center"/>
    </xf>
    <xf numFmtId="0" fontId="4" fillId="0" borderId="34" xfId="0" applyFont="1" applyFill="1" applyBorder="1" applyAlignment="1">
      <alignment horizontal="left" vertical="center" wrapText="1"/>
    </xf>
    <xf numFmtId="0" fontId="4" fillId="0" borderId="34" xfId="0" applyFont="1" applyFill="1" applyBorder="1" applyAlignment="1">
      <alignment horizontal="center" vertical="center" wrapText="1"/>
    </xf>
    <xf numFmtId="0" fontId="4" fillId="0" borderId="1" xfId="0" applyFont="1" applyBorder="1" applyAlignment="1">
      <alignment vertical="center"/>
    </xf>
    <xf numFmtId="0" fontId="3" fillId="3" borderId="2" xfId="0" applyFont="1" applyFill="1" applyBorder="1" applyAlignment="1">
      <alignment horizontal="justify" vertical="center" wrapText="1"/>
    </xf>
    <xf numFmtId="0" fontId="3" fillId="0" borderId="3" xfId="0" applyFont="1" applyFill="1" applyBorder="1" applyAlignment="1">
      <alignment horizontal="justify"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44" fontId="3" fillId="0" borderId="2" xfId="0" applyNumberFormat="1" applyFont="1" applyFill="1" applyBorder="1" applyAlignment="1">
      <alignment horizontal="center" vertical="center"/>
    </xf>
    <xf numFmtId="0" fontId="4" fillId="0" borderId="2"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3" fillId="0" borderId="0" xfId="0" applyFont="1" applyFill="1" applyBorder="1" applyAlignment="1">
      <alignment horizontal="center" vertical="center"/>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4" xfId="0" applyFont="1" applyFill="1" applyBorder="1" applyAlignment="1">
      <alignment horizontal="left" vertical="center" wrapText="1"/>
    </xf>
    <xf numFmtId="0" fontId="4" fillId="0" borderId="17" xfId="0" applyFont="1" applyFill="1" applyBorder="1" applyAlignment="1">
      <alignment horizontal="left" vertical="center" wrapText="1"/>
    </xf>
    <xf numFmtId="44" fontId="4" fillId="0" borderId="3" xfId="0" applyNumberFormat="1" applyFont="1" applyFill="1" applyBorder="1" applyAlignment="1">
      <alignment horizontal="center" vertical="center"/>
    </xf>
    <xf numFmtId="0" fontId="3" fillId="3" borderId="34"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3" fillId="0" borderId="34" xfId="0" applyFont="1" applyBorder="1" applyAlignment="1">
      <alignment horizontal="center" vertical="center" wrapText="1"/>
    </xf>
    <xf numFmtId="0" fontId="3" fillId="0" borderId="34" xfId="0" applyFont="1" applyBorder="1" applyAlignment="1">
      <alignment horizontal="center" vertical="center"/>
    </xf>
    <xf numFmtId="0" fontId="4" fillId="0" borderId="13" xfId="0" applyFont="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4" fontId="4" fillId="2" borderId="2" xfId="1" applyFont="1" applyFill="1" applyBorder="1" applyAlignment="1">
      <alignment horizontal="center" vertical="center"/>
    </xf>
    <xf numFmtId="44" fontId="4" fillId="2" borderId="3" xfId="1" applyFont="1" applyFill="1" applyBorder="1" applyAlignment="1">
      <alignment horizontal="center" vertical="center"/>
    </xf>
    <xf numFmtId="44" fontId="4" fillId="2" borderId="4" xfId="1" applyFont="1" applyFill="1" applyBorder="1" applyAlignment="1">
      <alignment horizontal="center" vertical="center"/>
    </xf>
    <xf numFmtId="44" fontId="3" fillId="2" borderId="1" xfId="0" applyNumberFormat="1" applyFont="1" applyFill="1" applyBorder="1" applyAlignment="1">
      <alignment horizontal="center" vertical="center"/>
    </xf>
    <xf numFmtId="44" fontId="3" fillId="2" borderId="16" xfId="0" applyNumberFormat="1" applyFont="1" applyFill="1" applyBorder="1" applyAlignment="1">
      <alignment horizontal="center" vertical="center"/>
    </xf>
    <xf numFmtId="44" fontId="3" fillId="2" borderId="15" xfId="0" applyNumberFormat="1" applyFont="1" applyFill="1" applyBorder="1" applyAlignment="1">
      <alignment horizontal="center" vertical="center"/>
    </xf>
    <xf numFmtId="44" fontId="3" fillId="2" borderId="14" xfId="0" applyNumberFormat="1" applyFont="1" applyFill="1" applyBorder="1" applyAlignment="1">
      <alignment horizontal="center" vertical="center"/>
    </xf>
    <xf numFmtId="2" fontId="4" fillId="0" borderId="1" xfId="0" applyNumberFormat="1" applyFont="1" applyBorder="1" applyAlignment="1">
      <alignment horizontal="center" vertical="center"/>
    </xf>
    <xf numFmtId="43" fontId="4" fillId="0" borderId="1" xfId="3" applyFont="1" applyFill="1" applyBorder="1" applyAlignment="1">
      <alignment horizontal="center" vertical="center" wrapText="1"/>
    </xf>
    <xf numFmtId="0" fontId="4" fillId="3" borderId="1" xfId="0" applyFont="1" applyFill="1" applyBorder="1" applyAlignment="1">
      <alignment vertical="center"/>
    </xf>
    <xf numFmtId="44" fontId="4" fillId="0" borderId="1" xfId="0" applyNumberFormat="1" applyFont="1" applyBorder="1" applyAlignment="1">
      <alignment horizontal="center" vertical="center"/>
    </xf>
    <xf numFmtId="44" fontId="4" fillId="0" borderId="1" xfId="0" applyNumberFormat="1" applyFont="1" applyBorder="1" applyAlignment="1">
      <alignment horizontal="center" vertical="center" wrapText="1"/>
    </xf>
    <xf numFmtId="0" fontId="4" fillId="0" borderId="1" xfId="0" applyFont="1" applyBorder="1" applyAlignment="1">
      <alignment horizontal="right" vertical="center"/>
    </xf>
    <xf numFmtId="44" fontId="3" fillId="0" borderId="1" xfId="0" applyNumberFormat="1" applyFont="1" applyFill="1" applyBorder="1" applyAlignment="1">
      <alignment vertical="center"/>
    </xf>
    <xf numFmtId="0" fontId="4" fillId="0" borderId="1" xfId="0" applyFont="1" applyFill="1" applyBorder="1" applyAlignment="1">
      <alignment horizontal="right" vertical="center"/>
    </xf>
    <xf numFmtId="0" fontId="4" fillId="3" borderId="9" xfId="0" applyFont="1" applyFill="1" applyBorder="1" applyAlignment="1">
      <alignment horizontal="justify" vertical="center" wrapText="1"/>
    </xf>
    <xf numFmtId="44" fontId="4" fillId="0" borderId="1"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4" fontId="4" fillId="3" borderId="1" xfId="0" applyNumberFormat="1" applyFont="1" applyFill="1" applyBorder="1" applyAlignment="1">
      <alignment horizontal="right" vertical="center"/>
    </xf>
    <xf numFmtId="44" fontId="4" fillId="3" borderId="2" xfId="0" applyNumberFormat="1" applyFont="1" applyFill="1" applyBorder="1" applyAlignment="1">
      <alignment horizontal="center" vertical="center"/>
    </xf>
    <xf numFmtId="0" fontId="4" fillId="3" borderId="3" xfId="0" applyFont="1" applyFill="1" applyBorder="1" applyAlignment="1">
      <alignment horizontal="justify" vertical="center" wrapText="1"/>
    </xf>
    <xf numFmtId="44" fontId="3" fillId="0" borderId="2" xfId="0" applyNumberFormat="1" applyFont="1" applyBorder="1" applyAlignment="1">
      <alignment vertical="center"/>
    </xf>
    <xf numFmtId="0" fontId="3" fillId="4" borderId="8" xfId="0" applyFont="1" applyFill="1" applyBorder="1" applyAlignment="1">
      <alignment horizontal="center" vertical="center" wrapText="1"/>
    </xf>
    <xf numFmtId="0" fontId="4" fillId="3" borderId="11" xfId="0" applyFont="1" applyFill="1" applyBorder="1" applyAlignment="1">
      <alignment horizontal="justify" vertical="center" wrapText="1"/>
    </xf>
    <xf numFmtId="44" fontId="4" fillId="0" borderId="12" xfId="0" applyNumberFormat="1" applyFont="1" applyFill="1" applyBorder="1" applyAlignment="1">
      <alignment horizontal="center" vertical="center"/>
    </xf>
    <xf numFmtId="44" fontId="4" fillId="3" borderId="1" xfId="0" applyNumberFormat="1" applyFont="1" applyFill="1" applyBorder="1" applyAlignment="1">
      <alignment horizontal="center" vertical="center"/>
    </xf>
    <xf numFmtId="44" fontId="3" fillId="0" borderId="12" xfId="0" applyNumberFormat="1" applyFont="1" applyBorder="1" applyAlignment="1">
      <alignment vertical="center"/>
    </xf>
    <xf numFmtId="0" fontId="3" fillId="3" borderId="9" xfId="0" applyFont="1" applyFill="1" applyBorder="1" applyAlignment="1">
      <alignment horizontal="justify" vertical="center" wrapText="1"/>
    </xf>
    <xf numFmtId="0" fontId="3" fillId="0" borderId="1" xfId="0" applyFont="1" applyFill="1" applyBorder="1" applyAlignment="1">
      <alignment horizontal="center" vertical="center" wrapText="1"/>
    </xf>
    <xf numFmtId="44" fontId="3" fillId="0" borderId="1" xfId="0" applyNumberFormat="1" applyFont="1" applyFill="1" applyBorder="1" applyAlignment="1">
      <alignment horizontal="right" vertical="center"/>
    </xf>
    <xf numFmtId="0" fontId="3" fillId="0" borderId="11" xfId="0" applyFont="1" applyFill="1" applyBorder="1" applyAlignment="1">
      <alignment horizontal="justify" vertical="center" wrapText="1"/>
    </xf>
    <xf numFmtId="0" fontId="3" fillId="0" borderId="1" xfId="0" applyFont="1" applyFill="1" applyBorder="1" applyAlignment="1">
      <alignment horizontal="center" vertical="center"/>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44" fontId="3" fillId="0" borderId="16" xfId="0" applyNumberFormat="1" applyFont="1" applyBorder="1" applyAlignment="1">
      <alignment vertical="center"/>
    </xf>
    <xf numFmtId="0" fontId="4" fillId="0" borderId="16" xfId="0" applyFont="1" applyBorder="1" applyAlignment="1">
      <alignment horizontal="right" vertical="center"/>
    </xf>
    <xf numFmtId="44" fontId="3" fillId="0" borderId="19" xfId="0" applyNumberFormat="1" applyFont="1" applyFill="1" applyBorder="1" applyAlignment="1">
      <alignment vertical="center"/>
    </xf>
    <xf numFmtId="0" fontId="3" fillId="0" borderId="44" xfId="0" applyFont="1" applyBorder="1" applyAlignment="1">
      <alignment horizontal="left" vertical="center" wrapText="1"/>
    </xf>
    <xf numFmtId="0" fontId="4" fillId="0" borderId="20" xfId="0" applyFont="1" applyBorder="1" applyAlignment="1">
      <alignment horizontal="left" vertical="center"/>
    </xf>
    <xf numFmtId="0" fontId="3" fillId="0" borderId="45" xfId="0" applyFont="1" applyBorder="1" applyAlignment="1">
      <alignment horizontal="left" vertical="center" wrapText="1"/>
    </xf>
    <xf numFmtId="0" fontId="4" fillId="0" borderId="20" xfId="0" applyFont="1" applyBorder="1" applyAlignment="1">
      <alignment horizontal="left" vertical="center" wrapText="1"/>
    </xf>
    <xf numFmtId="0" fontId="4" fillId="0" borderId="46" xfId="0" applyFont="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7" xfId="0" applyFont="1" applyBorder="1" applyAlignment="1">
      <alignment horizontal="left" wrapText="1"/>
    </xf>
    <xf numFmtId="44" fontId="4" fillId="3" borderId="1" xfId="1" applyFont="1" applyFill="1" applyBorder="1" applyAlignment="1">
      <alignment horizontal="center" vertical="center"/>
    </xf>
    <xf numFmtId="0" fontId="3" fillId="0" borderId="9" xfId="0" applyFont="1" applyBorder="1" applyAlignment="1">
      <alignment horizontal="center" vertical="top" wrapText="1"/>
    </xf>
    <xf numFmtId="0" fontId="3" fillId="0" borderId="3" xfId="0" applyFont="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44" fontId="3" fillId="0" borderId="1" xfId="1" applyFont="1" applyFill="1" applyBorder="1" applyAlignment="1">
      <alignment horizontal="center" vertical="center"/>
    </xf>
    <xf numFmtId="44" fontId="3" fillId="0" borderId="12"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44" fontId="3" fillId="2" borderId="18" xfId="1" applyFont="1" applyFill="1" applyBorder="1" applyAlignment="1">
      <alignment horizontal="center" vertical="center"/>
    </xf>
    <xf numFmtId="44" fontId="3" fillId="2" borderId="16" xfId="1" applyFont="1" applyFill="1" applyBorder="1" applyAlignment="1">
      <alignment horizontal="center" vertical="center"/>
    </xf>
    <xf numFmtId="44" fontId="3" fillId="2" borderId="14" xfId="1" applyFont="1" applyFill="1" applyBorder="1" applyAlignment="1">
      <alignment horizontal="center" vertical="center"/>
    </xf>
    <xf numFmtId="44" fontId="3" fillId="2" borderId="15" xfId="1" applyFont="1" applyFill="1" applyBorder="1" applyAlignment="1">
      <alignment horizontal="center"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3" fillId="2" borderId="22" xfId="0" applyFont="1" applyFill="1" applyBorder="1" applyAlignment="1">
      <alignment horizontal="center" vertical="center"/>
    </xf>
    <xf numFmtId="0" fontId="3" fillId="0" borderId="9" xfId="0" applyFont="1" applyBorder="1" applyAlignment="1">
      <alignment horizontal="center" vertical="center"/>
    </xf>
    <xf numFmtId="0" fontId="3" fillId="3" borderId="3" xfId="0" applyFont="1" applyFill="1" applyBorder="1" applyAlignment="1">
      <alignment horizontal="center" vertical="center"/>
    </xf>
    <xf numFmtId="0" fontId="3" fillId="0" borderId="30" xfId="0" applyFont="1" applyBorder="1" applyAlignment="1">
      <alignment horizontal="left" vertical="center"/>
    </xf>
    <xf numFmtId="0" fontId="3" fillId="3" borderId="5" xfId="0" applyFont="1" applyFill="1" applyBorder="1" applyAlignment="1">
      <alignment horizontal="left" vertical="center"/>
    </xf>
    <xf numFmtId="0" fontId="3" fillId="0" borderId="5" xfId="0" applyFont="1" applyBorder="1" applyAlignment="1">
      <alignment horizontal="left" vertical="center"/>
    </xf>
    <xf numFmtId="8" fontId="4" fillId="0" borderId="1" xfId="0" applyNumberFormat="1" applyFont="1" applyFill="1" applyBorder="1" applyAlignment="1">
      <alignment horizontal="right" vertical="center"/>
    </xf>
    <xf numFmtId="44" fontId="4" fillId="3" borderId="12" xfId="1" applyFont="1" applyFill="1" applyBorder="1" applyAlignment="1">
      <alignment horizontal="center" vertical="center"/>
    </xf>
    <xf numFmtId="0" fontId="4" fillId="0" borderId="12" xfId="0" applyFont="1" applyBorder="1" applyAlignment="1">
      <alignment vertical="center"/>
    </xf>
    <xf numFmtId="0" fontId="7" fillId="0" borderId="1" xfId="0" applyFont="1" applyFill="1" applyBorder="1" applyAlignment="1">
      <alignment horizontal="left" wrapText="1"/>
    </xf>
    <xf numFmtId="0" fontId="4" fillId="0" borderId="11" xfId="0" applyFont="1" applyBorder="1" applyAlignment="1">
      <alignment horizontal="right" vertical="center"/>
    </xf>
    <xf numFmtId="44" fontId="4" fillId="0" borderId="12" xfId="0" applyNumberFormat="1" applyFont="1" applyBorder="1" applyAlignment="1">
      <alignment vertical="center"/>
    </xf>
    <xf numFmtId="0" fontId="3" fillId="0" borderId="28"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31" xfId="0" applyFont="1" applyFill="1" applyBorder="1" applyAlignment="1">
      <alignment horizontal="center" vertical="center"/>
    </xf>
    <xf numFmtId="8" fontId="4" fillId="0" borderId="0" xfId="0" applyNumberFormat="1" applyFont="1" applyAlignment="1">
      <alignment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164" fontId="3" fillId="0" borderId="1" xfId="1" applyNumberFormat="1" applyFont="1" applyBorder="1" applyAlignment="1">
      <alignment horizontal="right" vertical="center"/>
    </xf>
    <xf numFmtId="164" fontId="3" fillId="0" borderId="1" xfId="1" applyNumberFormat="1" applyFont="1" applyBorder="1" applyAlignment="1">
      <alignment horizontal="right" vertical="center"/>
    </xf>
    <xf numFmtId="164" fontId="3" fillId="0" borderId="2" xfId="1" applyNumberFormat="1" applyFont="1" applyBorder="1" applyAlignment="1">
      <alignment vertical="center"/>
    </xf>
    <xf numFmtId="10" fontId="4" fillId="0" borderId="32" xfId="0" applyNumberFormat="1" applyFont="1" applyBorder="1" applyAlignment="1">
      <alignment horizontal="center" vertical="center"/>
    </xf>
    <xf numFmtId="166" fontId="4" fillId="0" borderId="0" xfId="0" applyNumberFormat="1" applyFont="1" applyAlignment="1">
      <alignment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164" fontId="3" fillId="5" borderId="18" xfId="1" applyNumberFormat="1" applyFont="1" applyFill="1" applyBorder="1" applyAlignment="1">
      <alignment horizontal="right" vertical="center"/>
    </xf>
    <xf numFmtId="164" fontId="3" fillId="5" borderId="18" xfId="1" applyNumberFormat="1" applyFont="1" applyFill="1" applyBorder="1" applyAlignment="1">
      <alignment horizontal="right" vertical="center"/>
    </xf>
    <xf numFmtId="164" fontId="3" fillId="5" borderId="16" xfId="1" applyNumberFormat="1" applyFont="1" applyFill="1" applyBorder="1" applyAlignment="1">
      <alignment vertical="center"/>
    </xf>
    <xf numFmtId="10" fontId="3" fillId="5" borderId="33" xfId="0" applyNumberFormat="1" applyFont="1" applyFill="1" applyBorder="1" applyAlignment="1">
      <alignment horizontal="center" vertical="center"/>
    </xf>
    <xf numFmtId="164" fontId="4" fillId="0" borderId="0" xfId="0" applyNumberFormat="1" applyFont="1" applyAlignment="1">
      <alignment vertical="center"/>
    </xf>
    <xf numFmtId="43" fontId="4" fillId="0" borderId="0" xfId="3" applyFont="1" applyAlignment="1">
      <alignment vertical="center"/>
    </xf>
    <xf numFmtId="43" fontId="4" fillId="0" borderId="0" xfId="0" applyNumberFormat="1" applyFont="1" applyAlignment="1">
      <alignment vertical="center"/>
    </xf>
    <xf numFmtId="43" fontId="7" fillId="0" borderId="0" xfId="0" applyNumberFormat="1" applyFont="1" applyAlignment="1">
      <alignment horizontal="center" vertical="center"/>
    </xf>
    <xf numFmtId="0" fontId="4" fillId="0" borderId="0" xfId="0" applyFont="1" applyAlignment="1">
      <alignment horizontal="left"/>
    </xf>
    <xf numFmtId="0" fontId="4" fillId="0" borderId="0" xfId="0" applyFont="1" applyAlignment="1">
      <alignment horizontal="left" vertical="center"/>
    </xf>
    <xf numFmtId="44" fontId="3" fillId="0" borderId="2" xfId="0" applyNumberFormat="1" applyFont="1" applyFill="1" applyBorder="1" applyAlignment="1">
      <alignment vertical="center"/>
    </xf>
    <xf numFmtId="44" fontId="4" fillId="0" borderId="12" xfId="0" applyNumberFormat="1" applyFont="1" applyFill="1" applyBorder="1" applyAlignment="1">
      <alignment vertical="center"/>
    </xf>
    <xf numFmtId="0" fontId="4" fillId="0" borderId="2" xfId="0" applyFont="1" applyBorder="1" applyAlignment="1">
      <alignment vertical="center"/>
    </xf>
    <xf numFmtId="0" fontId="3" fillId="4" borderId="47" xfId="0" applyFont="1" applyFill="1" applyBorder="1" applyAlignment="1">
      <alignment horizontal="center" vertical="center" wrapText="1"/>
    </xf>
    <xf numFmtId="0" fontId="3" fillId="0" borderId="13" xfId="0" applyFont="1" applyFill="1" applyBorder="1" applyAlignment="1">
      <alignment horizontal="left" vertical="center" wrapText="1"/>
    </xf>
    <xf numFmtId="44" fontId="4" fillId="0" borderId="48" xfId="0" applyNumberFormat="1" applyFont="1" applyFill="1" applyBorder="1" applyAlignment="1">
      <alignment horizontal="center" vertical="center"/>
    </xf>
    <xf numFmtId="44" fontId="3" fillId="0" borderId="48"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 fontId="9" fillId="0" borderId="12"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44" xfId="0" applyFont="1" applyBorder="1" applyAlignment="1">
      <alignment horizontal="left" vertical="center"/>
    </xf>
    <xf numFmtId="0" fontId="4" fillId="0" borderId="49" xfId="0" applyFont="1" applyBorder="1" applyAlignment="1">
      <alignment horizontal="left" vertical="center"/>
    </xf>
    <xf numFmtId="0" fontId="3" fillId="0" borderId="45" xfId="0" applyFont="1" applyBorder="1" applyAlignment="1">
      <alignment horizontal="left" vertical="center"/>
    </xf>
    <xf numFmtId="0" fontId="4" fillId="0" borderId="46" xfId="0" applyFont="1" applyBorder="1" applyAlignment="1">
      <alignment horizontal="left" vertical="center"/>
    </xf>
    <xf numFmtId="0" fontId="3" fillId="2" borderId="50" xfId="0" applyFont="1" applyFill="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left" vertical="center"/>
    </xf>
    <xf numFmtId="0" fontId="4" fillId="0" borderId="51" xfId="0" applyFont="1" applyBorder="1" applyAlignment="1">
      <alignment horizontal="right" vertical="center"/>
    </xf>
    <xf numFmtId="0" fontId="4" fillId="0" borderId="18" xfId="0" applyFont="1" applyBorder="1" applyAlignment="1">
      <alignment horizontal="right" vertical="center"/>
    </xf>
    <xf numFmtId="8" fontId="4" fillId="3" borderId="18" xfId="0" applyNumberFormat="1" applyFont="1" applyFill="1" applyBorder="1" applyAlignment="1">
      <alignment vertical="center"/>
    </xf>
    <xf numFmtId="44" fontId="4" fillId="0" borderId="19" xfId="0" applyNumberFormat="1" applyFont="1" applyBorder="1" applyAlignment="1">
      <alignment vertical="center"/>
    </xf>
  </cellXfs>
  <cellStyles count="44">
    <cellStyle name="Millares" xfId="3" builtinId="3"/>
    <cellStyle name="Millares 2 2" xfId="4"/>
    <cellStyle name="Millares 3 2" xfId="5"/>
    <cellStyle name="Millares 5 2" xfId="6"/>
    <cellStyle name="Millares 7 2" xfId="7"/>
    <cellStyle name="Moneda" xfId="1" builtinId="4"/>
    <cellStyle name="Normal" xfId="0" builtinId="0"/>
    <cellStyle name="Normal 2" xfId="8"/>
    <cellStyle name="Normal 2 10" xfId="9"/>
    <cellStyle name="Normal 2 11" xfId="10"/>
    <cellStyle name="Normal 2 12" xfId="11"/>
    <cellStyle name="Normal 2 13" xfId="12"/>
    <cellStyle name="Normal 2 14" xfId="13"/>
    <cellStyle name="Normal 2 15" xfId="14"/>
    <cellStyle name="Normal 2 16" xfId="15"/>
    <cellStyle name="Normal 2 17" xfId="16"/>
    <cellStyle name="Normal 2 18" xfId="17"/>
    <cellStyle name="Normal 2 19" xfId="18"/>
    <cellStyle name="Normal 2 2" xfId="19"/>
    <cellStyle name="Normal 2 2 2" xfId="20"/>
    <cellStyle name="Normal 2 20" xfId="21"/>
    <cellStyle name="Normal 2 21" xfId="22"/>
    <cellStyle name="Normal 2 22" xfId="23"/>
    <cellStyle name="Normal 2 23" xfId="24"/>
    <cellStyle name="Normal 2 3" xfId="25"/>
    <cellStyle name="Normal 2 4" xfId="26"/>
    <cellStyle name="Normal 2 5" xfId="27"/>
    <cellStyle name="Normal 2 6" xfId="28"/>
    <cellStyle name="Normal 2 7" xfId="29"/>
    <cellStyle name="Normal 2 8" xfId="30"/>
    <cellStyle name="Normal 2 9" xfId="31"/>
    <cellStyle name="Normal 3" xfId="32"/>
    <cellStyle name="Normal 3 2" xfId="33"/>
    <cellStyle name="Normal 4" xfId="34"/>
    <cellStyle name="Normal 4 2" xfId="35"/>
    <cellStyle name="Normal 5" xfId="36"/>
    <cellStyle name="Normal 5 2" xfId="37"/>
    <cellStyle name="Normal 6" xfId="38"/>
    <cellStyle name="Normal 6 2" xfId="39"/>
    <cellStyle name="Normal 7" xfId="40"/>
    <cellStyle name="Normal 7 2" xfId="41"/>
    <cellStyle name="Normal 8" xfId="42"/>
    <cellStyle name="Porcentaje" xfId="2" builtinId="5"/>
    <cellStyle name="Porcentaje 2" xfId="43"/>
  </cellStyles>
  <dxfs count="0"/>
  <tableStyles count="0" defaultTableStyle="TableStyleMedium2" defaultPivotStyle="PivotStyleLight16"/>
  <colors>
    <mruColors>
      <color rgb="FF00FFFF"/>
      <color rgb="FFCCFFCC"/>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119065</xdr:colOff>
      <xdr:row>0</xdr:row>
      <xdr:rowOff>76200</xdr:rowOff>
    </xdr:from>
    <xdr:to>
      <xdr:col>2</xdr:col>
      <xdr:colOff>1707046</xdr:colOff>
      <xdr:row>4</xdr:row>
      <xdr:rowOff>2041</xdr:rowOff>
    </xdr:to>
    <xdr:pic>
      <xdr:nvPicPr>
        <xdr:cNvPr id="3" name="3 Imagen"/>
        <xdr:cNvPicPr/>
      </xdr:nvPicPr>
      <xdr:blipFill>
        <a:blip xmlns:r="http://schemas.openxmlformats.org/officeDocument/2006/relationships" r:embed="rId1" cstate="print"/>
        <a:srcRect/>
        <a:stretch>
          <a:fillRect/>
        </a:stretch>
      </xdr:blipFill>
      <xdr:spPr bwMode="auto">
        <a:xfrm>
          <a:off x="242890" y="76200"/>
          <a:ext cx="3864456" cy="649741"/>
        </a:xfrm>
        <a:prstGeom prst="rect">
          <a:avLst/>
        </a:prstGeom>
        <a:noFill/>
        <a:ln w="9525">
          <a:noFill/>
          <a:miter lim="800000"/>
          <a:headEnd/>
          <a:tailEnd/>
        </a:ln>
      </xdr:spPr>
    </xdr:pic>
    <xdr:clientData/>
  </xdr:twoCellAnchor>
  <xdr:twoCellAnchor editAs="oneCell">
    <xdr:from>
      <xdr:col>11</xdr:col>
      <xdr:colOff>381000</xdr:colOff>
      <xdr:row>0</xdr:row>
      <xdr:rowOff>85724</xdr:rowOff>
    </xdr:from>
    <xdr:to>
      <xdr:col>12</xdr:col>
      <xdr:colOff>683598</xdr:colOff>
      <xdr:row>3</xdr:row>
      <xdr:rowOff>142874</xdr:rowOff>
    </xdr:to>
    <xdr:pic>
      <xdr:nvPicPr>
        <xdr:cNvPr id="4" name="4 Imagen"/>
        <xdr:cNvPicPr>
          <a:picLocks noChangeAspect="1"/>
        </xdr:cNvPicPr>
      </xdr:nvPicPr>
      <xdr:blipFill>
        <a:blip xmlns:r="http://schemas.openxmlformats.org/officeDocument/2006/relationships" r:embed="rId2"/>
        <a:stretch>
          <a:fillRect/>
        </a:stretch>
      </xdr:blipFill>
      <xdr:spPr>
        <a:xfrm>
          <a:off x="16916400" y="85724"/>
          <a:ext cx="1445598" cy="6000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tabSelected="1" zoomScale="75" zoomScaleNormal="75" workbookViewId="0">
      <selection activeCell="I303" sqref="I303"/>
    </sheetView>
  </sheetViews>
  <sheetFormatPr baseColWidth="10" defaultColWidth="11.42578125" defaultRowHeight="14.25" x14ac:dyDescent="0.25"/>
  <cols>
    <col min="1" max="1" width="1.85546875" style="63" customWidth="1"/>
    <col min="2" max="2" width="34.140625" style="63" customWidth="1"/>
    <col min="3" max="3" width="41.7109375" style="64" bestFit="1" customWidth="1"/>
    <col min="4" max="4" width="14.28515625" style="63" customWidth="1"/>
    <col min="5" max="5" width="15.140625" style="63" customWidth="1"/>
    <col min="6" max="6" width="16" style="63" customWidth="1"/>
    <col min="7" max="7" width="20.5703125" style="63" customWidth="1"/>
    <col min="8" max="8" width="34.85546875" style="63" customWidth="1"/>
    <col min="9" max="9" width="37.85546875" style="64" customWidth="1"/>
    <col min="10" max="10" width="15" style="63" bestFit="1" customWidth="1"/>
    <col min="11" max="11" width="16.5703125" style="63" bestFit="1" customWidth="1"/>
    <col min="12" max="12" width="17.140625" style="63" bestFit="1" customWidth="1"/>
    <col min="13" max="13" width="20.7109375" style="63" bestFit="1" customWidth="1"/>
    <col min="14" max="14" width="4.28515625" style="57" customWidth="1"/>
    <col min="15" max="15" width="3.7109375" style="57" customWidth="1"/>
    <col min="16" max="16" width="15.28515625" style="57" customWidth="1"/>
    <col min="17" max="17" width="11.42578125" style="57" customWidth="1"/>
    <col min="18" max="16384" width="11.42578125" style="57"/>
  </cols>
  <sheetData>
    <row r="1" spans="1:13" x14ac:dyDescent="0.25">
      <c r="A1" s="57"/>
      <c r="B1" s="58"/>
      <c r="C1" s="58"/>
      <c r="D1" s="58"/>
      <c r="E1" s="58"/>
      <c r="F1" s="58"/>
      <c r="G1" s="58"/>
      <c r="H1" s="58"/>
      <c r="I1" s="58"/>
      <c r="J1" s="58"/>
      <c r="K1" s="58"/>
      <c r="L1" s="58"/>
      <c r="M1" s="58"/>
    </row>
    <row r="2" spans="1:13" x14ac:dyDescent="0.25">
      <c r="A2" s="57"/>
      <c r="B2" s="58"/>
      <c r="C2" s="58"/>
      <c r="D2" s="58"/>
      <c r="E2" s="58"/>
      <c r="F2" s="58"/>
      <c r="G2" s="58"/>
      <c r="H2" s="58"/>
      <c r="I2" s="58"/>
      <c r="J2" s="58"/>
      <c r="K2" s="58"/>
      <c r="L2" s="58"/>
      <c r="M2" s="58"/>
    </row>
    <row r="3" spans="1:13" x14ac:dyDescent="0.25">
      <c r="A3" s="57"/>
      <c r="B3" s="58"/>
      <c r="C3" s="58"/>
      <c r="D3" s="58"/>
      <c r="E3" s="58"/>
      <c r="F3" s="58"/>
      <c r="G3" s="58"/>
      <c r="H3" s="58"/>
      <c r="I3" s="58"/>
      <c r="J3" s="58"/>
      <c r="K3" s="58"/>
      <c r="L3" s="58"/>
      <c r="M3" s="58"/>
    </row>
    <row r="4" spans="1:13" x14ac:dyDescent="0.25">
      <c r="A4" s="57"/>
      <c r="B4" s="58"/>
      <c r="C4" s="58"/>
      <c r="D4" s="58"/>
      <c r="E4" s="58"/>
      <c r="F4" s="58"/>
      <c r="G4" s="58"/>
      <c r="H4" s="58"/>
      <c r="I4" s="58"/>
      <c r="J4" s="58"/>
      <c r="K4" s="58"/>
      <c r="L4" s="58"/>
      <c r="M4" s="58"/>
    </row>
    <row r="5" spans="1:13" ht="15.75" thickBot="1" x14ac:dyDescent="0.3">
      <c r="A5" s="57"/>
      <c r="B5" s="59" t="s">
        <v>26</v>
      </c>
      <c r="C5" s="59"/>
      <c r="D5" s="59"/>
      <c r="E5" s="59"/>
      <c r="F5" s="59"/>
      <c r="G5" s="59"/>
      <c r="H5" s="59"/>
      <c r="I5" s="59"/>
      <c r="J5" s="59"/>
      <c r="K5" s="59"/>
      <c r="L5" s="59"/>
      <c r="M5" s="59"/>
    </row>
    <row r="6" spans="1:13" ht="15.75" thickBot="1" x14ac:dyDescent="0.3">
      <c r="A6" s="57"/>
      <c r="B6" s="60"/>
      <c r="C6" s="61"/>
      <c r="D6" s="61"/>
      <c r="E6" s="61"/>
      <c r="F6" s="61"/>
      <c r="G6" s="61"/>
      <c r="H6" s="61"/>
      <c r="I6" s="61"/>
      <c r="J6" s="61"/>
      <c r="K6" s="61"/>
      <c r="L6" s="61"/>
      <c r="M6" s="62"/>
    </row>
    <row r="7" spans="1:13" ht="15" thickBot="1" x14ac:dyDescent="0.3">
      <c r="A7" s="57"/>
    </row>
    <row r="8" spans="1:13" ht="15.75" thickBot="1" x14ac:dyDescent="0.3">
      <c r="A8" s="57"/>
      <c r="B8" s="60" t="s">
        <v>28</v>
      </c>
      <c r="C8" s="61"/>
      <c r="D8" s="61"/>
      <c r="E8" s="61"/>
      <c r="F8" s="61"/>
      <c r="G8" s="61"/>
      <c r="H8" s="61"/>
      <c r="I8" s="61"/>
      <c r="J8" s="61"/>
      <c r="K8" s="61"/>
      <c r="L8" s="61"/>
      <c r="M8" s="62"/>
    </row>
    <row r="9" spans="1:13" ht="15" thickBot="1" x14ac:dyDescent="0.3">
      <c r="A9" s="57"/>
      <c r="D9" s="65"/>
      <c r="E9" s="65"/>
      <c r="F9" s="65"/>
      <c r="G9" s="65"/>
      <c r="H9" s="65"/>
      <c r="I9" s="66"/>
      <c r="J9" s="65"/>
      <c r="K9" s="65"/>
      <c r="L9" s="65"/>
      <c r="M9" s="65"/>
    </row>
    <row r="10" spans="1:13" ht="15.75" thickBot="1" x14ac:dyDescent="0.3">
      <c r="A10" s="57"/>
      <c r="B10" s="60"/>
      <c r="C10" s="61"/>
      <c r="D10" s="61"/>
      <c r="E10" s="61"/>
      <c r="F10" s="61"/>
      <c r="G10" s="61"/>
      <c r="H10" s="61"/>
      <c r="I10" s="61"/>
      <c r="J10" s="61"/>
      <c r="K10" s="61"/>
      <c r="L10" s="61"/>
      <c r="M10" s="62"/>
    </row>
    <row r="11" spans="1:13" ht="15" thickBot="1" x14ac:dyDescent="0.3">
      <c r="A11" s="57"/>
      <c r="B11" s="67"/>
      <c r="C11" s="67"/>
      <c r="D11" s="68"/>
      <c r="E11" s="68"/>
      <c r="F11" s="68"/>
      <c r="G11" s="68"/>
      <c r="H11" s="68"/>
      <c r="I11" s="66"/>
      <c r="J11" s="65"/>
      <c r="K11" s="65"/>
      <c r="L11" s="65"/>
      <c r="M11" s="65"/>
    </row>
    <row r="12" spans="1:13" ht="15.75" thickBot="1" x14ac:dyDescent="0.3">
      <c r="A12" s="57"/>
      <c r="B12" s="69" t="s">
        <v>64</v>
      </c>
      <c r="C12" s="70"/>
      <c r="D12" s="70"/>
      <c r="E12" s="70"/>
      <c r="F12" s="70"/>
      <c r="G12" s="70"/>
      <c r="H12" s="70"/>
      <c r="I12" s="70"/>
      <c r="J12" s="70"/>
      <c r="K12" s="70"/>
      <c r="L12" s="70"/>
      <c r="M12" s="71"/>
    </row>
    <row r="14" spans="1:13" ht="15.75" thickBot="1" x14ac:dyDescent="0.3">
      <c r="A14" s="57"/>
      <c r="B14" s="72" t="s">
        <v>0</v>
      </c>
      <c r="C14" s="72"/>
      <c r="D14" s="72"/>
      <c r="E14" s="72"/>
      <c r="F14" s="72"/>
      <c r="G14" s="72"/>
      <c r="H14" s="72"/>
      <c r="I14" s="72"/>
      <c r="J14" s="72"/>
      <c r="K14" s="72"/>
      <c r="L14" s="72"/>
      <c r="M14" s="72"/>
    </row>
    <row r="15" spans="1:13" ht="15" x14ac:dyDescent="0.25">
      <c r="A15" s="57"/>
      <c r="B15" s="73" t="s">
        <v>33</v>
      </c>
      <c r="C15" s="74"/>
      <c r="D15" s="75"/>
      <c r="E15" s="75"/>
      <c r="F15" s="75"/>
      <c r="G15" s="75"/>
      <c r="H15" s="75"/>
      <c r="I15" s="75"/>
      <c r="J15" s="75"/>
      <c r="K15" s="75"/>
      <c r="L15" s="75"/>
      <c r="M15" s="76"/>
    </row>
    <row r="16" spans="1:13" ht="15" x14ac:dyDescent="0.25">
      <c r="A16" s="57"/>
      <c r="B16" s="77" t="s">
        <v>182</v>
      </c>
      <c r="C16" s="78"/>
      <c r="D16" s="78"/>
      <c r="E16" s="78"/>
      <c r="F16" s="78"/>
      <c r="G16" s="78"/>
      <c r="H16" s="78"/>
      <c r="I16" s="78"/>
      <c r="J16" s="78"/>
      <c r="K16" s="78"/>
      <c r="L16" s="78"/>
      <c r="M16" s="79"/>
    </row>
    <row r="17" spans="2:13" ht="15.75" thickBot="1" x14ac:dyDescent="0.3">
      <c r="B17" s="80" t="s">
        <v>195</v>
      </c>
      <c r="C17" s="81"/>
      <c r="D17" s="81"/>
      <c r="E17" s="81"/>
      <c r="F17" s="81"/>
      <c r="G17" s="81"/>
      <c r="H17" s="81"/>
      <c r="I17" s="81"/>
      <c r="J17" s="81"/>
      <c r="K17" s="81"/>
      <c r="L17" s="81"/>
      <c r="M17" s="82"/>
    </row>
    <row r="18" spans="2:13" ht="30" x14ac:dyDescent="0.25">
      <c r="B18" s="83" t="s">
        <v>24</v>
      </c>
      <c r="C18" s="84" t="s">
        <v>25</v>
      </c>
      <c r="D18" s="85" t="s">
        <v>1</v>
      </c>
      <c r="E18" s="85" t="s">
        <v>2</v>
      </c>
      <c r="F18" s="85" t="s">
        <v>3</v>
      </c>
      <c r="G18" s="86" t="s">
        <v>7</v>
      </c>
      <c r="H18" s="85" t="s">
        <v>24</v>
      </c>
      <c r="I18" s="84" t="s">
        <v>25</v>
      </c>
      <c r="J18" s="85" t="s">
        <v>1</v>
      </c>
      <c r="K18" s="85" t="s">
        <v>2</v>
      </c>
      <c r="L18" s="85" t="s">
        <v>3</v>
      </c>
      <c r="M18" s="212" t="s">
        <v>7</v>
      </c>
    </row>
    <row r="19" spans="2:13" ht="57" x14ac:dyDescent="0.25">
      <c r="B19" s="3" t="s">
        <v>34</v>
      </c>
      <c r="C19" s="25" t="s">
        <v>186</v>
      </c>
      <c r="D19" s="87" t="s">
        <v>35</v>
      </c>
      <c r="E19" s="88">
        <v>1</v>
      </c>
      <c r="F19" s="17">
        <v>125000</v>
      </c>
      <c r="G19" s="40">
        <f>E19*F19</f>
        <v>125000</v>
      </c>
      <c r="H19" s="7"/>
      <c r="I19" s="10"/>
      <c r="J19" s="87"/>
      <c r="K19" s="88"/>
      <c r="L19" s="16"/>
      <c r="M19" s="214"/>
    </row>
    <row r="20" spans="2:13" x14ac:dyDescent="0.25">
      <c r="B20" s="89"/>
      <c r="C20" s="90"/>
      <c r="D20" s="91"/>
      <c r="E20" s="92"/>
      <c r="F20" s="16"/>
      <c r="G20" s="40"/>
      <c r="H20" s="93"/>
      <c r="I20" s="94"/>
      <c r="J20" s="91"/>
      <c r="K20" s="92"/>
      <c r="L20" s="16"/>
      <c r="M20" s="214"/>
    </row>
    <row r="21" spans="2:13" x14ac:dyDescent="0.25">
      <c r="B21" s="89"/>
      <c r="C21" s="90"/>
      <c r="D21" s="91"/>
      <c r="E21" s="92"/>
      <c r="F21" s="16"/>
      <c r="G21" s="40"/>
      <c r="H21" s="93"/>
      <c r="I21" s="94"/>
      <c r="J21" s="91"/>
      <c r="K21" s="92"/>
      <c r="L21" s="16"/>
      <c r="M21" s="214"/>
    </row>
    <row r="22" spans="2:13" x14ac:dyDescent="0.25">
      <c r="B22" s="95" t="s">
        <v>41</v>
      </c>
      <c r="C22" s="96"/>
      <c r="D22" s="96"/>
      <c r="E22" s="96"/>
      <c r="F22" s="97"/>
      <c r="G22" s="98">
        <f>SUM(G19:G21)</f>
        <v>125000</v>
      </c>
      <c r="H22" s="99" t="s">
        <v>42</v>
      </c>
      <c r="I22" s="96"/>
      <c r="J22" s="96"/>
      <c r="K22" s="96"/>
      <c r="L22" s="97"/>
      <c r="M22" s="267">
        <f>SUM(M19:M21)</f>
        <v>0</v>
      </c>
    </row>
    <row r="23" spans="2:13" ht="15" thickBot="1" x14ac:dyDescent="0.3">
      <c r="B23" s="100" t="s">
        <v>20</v>
      </c>
      <c r="C23" s="101"/>
      <c r="D23" s="101"/>
      <c r="E23" s="101"/>
      <c r="F23" s="101"/>
      <c r="G23" s="101"/>
      <c r="H23" s="102" t="s">
        <v>20</v>
      </c>
      <c r="I23" s="103"/>
      <c r="J23" s="103"/>
      <c r="K23" s="103"/>
      <c r="L23" s="103"/>
      <c r="M23" s="104"/>
    </row>
    <row r="24" spans="2:13" ht="15" x14ac:dyDescent="0.25">
      <c r="B24" s="105"/>
      <c r="C24" s="106"/>
      <c r="D24" s="106"/>
      <c r="E24" s="106"/>
      <c r="F24" s="106"/>
      <c r="G24" s="106"/>
      <c r="H24" s="105"/>
      <c r="I24" s="107"/>
      <c r="J24" s="107"/>
      <c r="K24" s="107"/>
      <c r="L24" s="107"/>
      <c r="M24" s="107"/>
    </row>
    <row r="25" spans="2:13" ht="15.75" thickBot="1" x14ac:dyDescent="0.3">
      <c r="B25" s="105"/>
      <c r="C25" s="106"/>
      <c r="D25" s="106"/>
      <c r="E25" s="106"/>
      <c r="F25" s="106"/>
      <c r="G25" s="106"/>
      <c r="H25" s="105"/>
      <c r="I25" s="107"/>
      <c r="J25" s="107"/>
      <c r="K25" s="107"/>
      <c r="L25" s="107"/>
      <c r="M25" s="107"/>
    </row>
    <row r="26" spans="2:13" ht="15" x14ac:dyDescent="0.25">
      <c r="B26" s="73" t="s">
        <v>97</v>
      </c>
      <c r="C26" s="74"/>
      <c r="D26" s="75"/>
      <c r="E26" s="75"/>
      <c r="F26" s="75"/>
      <c r="G26" s="75"/>
      <c r="H26" s="75"/>
      <c r="I26" s="75"/>
      <c r="J26" s="75"/>
      <c r="K26" s="75"/>
      <c r="L26" s="75"/>
      <c r="M26" s="76"/>
    </row>
    <row r="27" spans="2:13" ht="15" x14ac:dyDescent="0.25">
      <c r="B27" s="34" t="s">
        <v>98</v>
      </c>
      <c r="C27" s="35"/>
      <c r="D27" s="35"/>
      <c r="E27" s="35"/>
      <c r="F27" s="35"/>
      <c r="G27" s="35"/>
      <c r="H27" s="35"/>
      <c r="I27" s="35"/>
      <c r="J27" s="35"/>
      <c r="K27" s="35"/>
      <c r="L27" s="35"/>
      <c r="M27" s="36"/>
    </row>
    <row r="28" spans="2:13" ht="15.75" thickBot="1" x14ac:dyDescent="0.3">
      <c r="B28" s="80" t="s">
        <v>195</v>
      </c>
      <c r="C28" s="81"/>
      <c r="D28" s="81"/>
      <c r="E28" s="81"/>
      <c r="F28" s="81"/>
      <c r="G28" s="81"/>
      <c r="H28" s="81"/>
      <c r="I28" s="81"/>
      <c r="J28" s="81"/>
      <c r="K28" s="81"/>
      <c r="L28" s="81"/>
      <c r="M28" s="82"/>
    </row>
    <row r="29" spans="2:13" ht="30" x14ac:dyDescent="0.25">
      <c r="B29" s="83" t="s">
        <v>24</v>
      </c>
      <c r="C29" s="84" t="s">
        <v>25</v>
      </c>
      <c r="D29" s="85" t="s">
        <v>1</v>
      </c>
      <c r="E29" s="85" t="s">
        <v>2</v>
      </c>
      <c r="F29" s="85" t="s">
        <v>3</v>
      </c>
      <c r="G29" s="86" t="s">
        <v>7</v>
      </c>
      <c r="H29" s="85" t="s">
        <v>24</v>
      </c>
      <c r="I29" s="84" t="s">
        <v>25</v>
      </c>
      <c r="J29" s="85" t="s">
        <v>1</v>
      </c>
      <c r="K29" s="85" t="s">
        <v>2</v>
      </c>
      <c r="L29" s="85" t="s">
        <v>3</v>
      </c>
      <c r="M29" s="212" t="s">
        <v>7</v>
      </c>
    </row>
    <row r="30" spans="2:13" ht="28.5" x14ac:dyDescent="0.25">
      <c r="B30" s="3" t="s">
        <v>34</v>
      </c>
      <c r="C30" s="25" t="s">
        <v>140</v>
      </c>
      <c r="D30" s="87" t="s">
        <v>141</v>
      </c>
      <c r="E30" s="88">
        <v>1</v>
      </c>
      <c r="F30" s="17">
        <v>12679</v>
      </c>
      <c r="G30" s="40">
        <f>+F30</f>
        <v>12679</v>
      </c>
      <c r="H30" s="7" t="s">
        <v>99</v>
      </c>
      <c r="I30" s="10" t="s">
        <v>142</v>
      </c>
      <c r="J30" s="11" t="s">
        <v>31</v>
      </c>
      <c r="K30" s="38">
        <v>3</v>
      </c>
      <c r="L30" s="16">
        <v>42266</v>
      </c>
      <c r="M30" s="214">
        <f>+K30*L30</f>
        <v>126798</v>
      </c>
    </row>
    <row r="31" spans="2:13" x14ac:dyDescent="0.25">
      <c r="B31" s="89"/>
      <c r="C31" s="90"/>
      <c r="D31" s="91"/>
      <c r="E31" s="92"/>
      <c r="F31" s="16"/>
      <c r="G31" s="40"/>
      <c r="H31" s="93"/>
      <c r="I31" s="94"/>
      <c r="J31" s="91"/>
      <c r="K31" s="92"/>
      <c r="L31" s="16"/>
      <c r="M31" s="214"/>
    </row>
    <row r="32" spans="2:13" x14ac:dyDescent="0.25">
      <c r="B32" s="89"/>
      <c r="C32" s="90"/>
      <c r="D32" s="91"/>
      <c r="E32" s="92"/>
      <c r="F32" s="16"/>
      <c r="G32" s="40"/>
      <c r="H32" s="93"/>
      <c r="I32" s="94"/>
      <c r="J32" s="91"/>
      <c r="K32" s="92"/>
      <c r="L32" s="16"/>
      <c r="M32" s="214"/>
    </row>
    <row r="33" spans="1:13" x14ac:dyDescent="0.25">
      <c r="B33" s="95" t="s">
        <v>41</v>
      </c>
      <c r="C33" s="96"/>
      <c r="D33" s="96"/>
      <c r="E33" s="96"/>
      <c r="F33" s="97"/>
      <c r="G33" s="98">
        <f>SUM(G30:G32)</f>
        <v>12679</v>
      </c>
      <c r="H33" s="99" t="s">
        <v>42</v>
      </c>
      <c r="I33" s="96"/>
      <c r="J33" s="96"/>
      <c r="K33" s="96"/>
      <c r="L33" s="97"/>
      <c r="M33" s="294">
        <f>SUM(M30:M32)</f>
        <v>126798</v>
      </c>
    </row>
    <row r="34" spans="1:13" ht="15" thickBot="1" x14ac:dyDescent="0.3">
      <c r="B34" s="100" t="s">
        <v>20</v>
      </c>
      <c r="C34" s="101"/>
      <c r="D34" s="101"/>
      <c r="E34" s="101"/>
      <c r="F34" s="101"/>
      <c r="G34" s="101"/>
      <c r="H34" s="102" t="s">
        <v>20</v>
      </c>
      <c r="I34" s="103"/>
      <c r="J34" s="103"/>
      <c r="K34" s="103"/>
      <c r="L34" s="103"/>
      <c r="M34" s="104"/>
    </row>
    <row r="35" spans="1:13" ht="15" x14ac:dyDescent="0.25">
      <c r="B35" s="105"/>
      <c r="C35" s="106"/>
      <c r="D35" s="106"/>
      <c r="E35" s="106"/>
      <c r="F35" s="106"/>
      <c r="G35" s="106"/>
      <c r="H35" s="105"/>
      <c r="I35" s="107"/>
      <c r="J35" s="107"/>
      <c r="K35" s="107"/>
      <c r="L35" s="107"/>
      <c r="M35" s="107"/>
    </row>
    <row r="36" spans="1:13" ht="15" thickBot="1" x14ac:dyDescent="0.3">
      <c r="A36" s="57"/>
      <c r="D36" s="108"/>
      <c r="E36" s="108"/>
      <c r="F36" s="108"/>
      <c r="G36" s="109"/>
      <c r="H36" s="108"/>
      <c r="I36" s="110"/>
      <c r="J36" s="108"/>
      <c r="K36" s="108"/>
      <c r="L36" s="108"/>
      <c r="M36" s="109"/>
    </row>
    <row r="37" spans="1:13" ht="15" x14ac:dyDescent="0.25">
      <c r="A37" s="57"/>
      <c r="B37" s="111" t="s">
        <v>4</v>
      </c>
      <c r="C37" s="112"/>
      <c r="D37" s="113"/>
      <c r="E37" s="113"/>
      <c r="F37" s="113"/>
      <c r="G37" s="113"/>
      <c r="H37" s="113"/>
      <c r="I37" s="113"/>
      <c r="J37" s="113"/>
      <c r="K37" s="113"/>
      <c r="L37" s="113"/>
      <c r="M37" s="114"/>
    </row>
    <row r="38" spans="1:13" ht="15" x14ac:dyDescent="0.25">
      <c r="A38" s="57"/>
      <c r="B38" s="115" t="s">
        <v>0</v>
      </c>
      <c r="C38" s="116"/>
      <c r="D38" s="117"/>
      <c r="E38" s="117" t="s">
        <v>5</v>
      </c>
      <c r="F38" s="117"/>
      <c r="G38" s="118" t="s">
        <v>6</v>
      </c>
      <c r="H38" s="119"/>
      <c r="I38" s="116"/>
      <c r="J38" s="117" t="s">
        <v>7</v>
      </c>
      <c r="K38" s="117"/>
      <c r="L38" s="117" t="s">
        <v>8</v>
      </c>
      <c r="M38" s="120"/>
    </row>
    <row r="39" spans="1:13" x14ac:dyDescent="0.25">
      <c r="A39" s="57"/>
      <c r="B39" s="121" t="s">
        <v>33</v>
      </c>
      <c r="C39" s="122"/>
      <c r="D39" s="123"/>
      <c r="E39" s="124">
        <f>G22</f>
        <v>125000</v>
      </c>
      <c r="F39" s="123"/>
      <c r="G39" s="125">
        <f>M22</f>
        <v>0</v>
      </c>
      <c r="H39" s="126"/>
      <c r="I39" s="127"/>
      <c r="J39" s="124">
        <f>E39+G39</f>
        <v>125000</v>
      </c>
      <c r="K39" s="124"/>
      <c r="L39" s="128">
        <f>J39/J$41</f>
        <v>0.47263089039878703</v>
      </c>
      <c r="M39" s="129"/>
    </row>
    <row r="40" spans="1:13" x14ac:dyDescent="0.25">
      <c r="A40" s="57"/>
      <c r="B40" s="121" t="s">
        <v>97</v>
      </c>
      <c r="C40" s="122"/>
      <c r="D40" s="123"/>
      <c r="E40" s="124">
        <f>+G33</f>
        <v>12679</v>
      </c>
      <c r="F40" s="123"/>
      <c r="G40" s="130">
        <f>+M33</f>
        <v>126798</v>
      </c>
      <c r="H40" s="131"/>
      <c r="I40" s="132"/>
      <c r="J40" s="124">
        <f>E40+G40</f>
        <v>139477</v>
      </c>
      <c r="K40" s="124"/>
      <c r="L40" s="128">
        <f>J40/J$41</f>
        <v>0.52736910960121297</v>
      </c>
      <c r="M40" s="129"/>
    </row>
    <row r="41" spans="1:13" ht="15.75" thickBot="1" x14ac:dyDescent="0.3">
      <c r="A41" s="57"/>
      <c r="B41" s="133" t="s">
        <v>7</v>
      </c>
      <c r="C41" s="134"/>
      <c r="D41" s="135"/>
      <c r="E41" s="136">
        <f>SUM(E39:F40)</f>
        <v>137679</v>
      </c>
      <c r="F41" s="136"/>
      <c r="G41" s="137">
        <f>SUM(G39:H40)</f>
        <v>126798</v>
      </c>
      <c r="H41" s="138"/>
      <c r="I41" s="139"/>
      <c r="J41" s="136">
        <f>SUM(J39:K40)</f>
        <v>264477</v>
      </c>
      <c r="K41" s="136"/>
      <c r="L41" s="140">
        <f>SUM(L39:M40)</f>
        <v>1</v>
      </c>
      <c r="M41" s="141"/>
    </row>
    <row r="42" spans="1:13" x14ac:dyDescent="0.25">
      <c r="A42" s="57"/>
      <c r="B42" s="57"/>
      <c r="C42" s="142"/>
      <c r="D42" s="57"/>
      <c r="E42" s="57"/>
      <c r="F42" s="143"/>
      <c r="G42" s="57"/>
      <c r="H42" s="143"/>
      <c r="I42" s="144"/>
      <c r="J42" s="57"/>
      <c r="K42" s="57"/>
      <c r="L42" s="145"/>
      <c r="M42" s="145"/>
    </row>
    <row r="43" spans="1:13" s="146" customFormat="1" ht="15" x14ac:dyDescent="0.25">
      <c r="B43" s="147"/>
      <c r="C43" s="147"/>
      <c r="D43" s="147"/>
      <c r="E43" s="148"/>
      <c r="F43" s="148"/>
      <c r="G43" s="148"/>
      <c r="H43" s="149"/>
      <c r="I43" s="150"/>
    </row>
    <row r="44" spans="1:13" ht="15.75" thickBot="1" x14ac:dyDescent="0.3">
      <c r="A44" s="57"/>
      <c r="B44" s="72" t="s">
        <v>9</v>
      </c>
      <c r="C44" s="72"/>
      <c r="D44" s="72"/>
      <c r="E44" s="72"/>
      <c r="F44" s="72"/>
      <c r="G44" s="72"/>
      <c r="H44" s="72"/>
      <c r="I44" s="72"/>
      <c r="J44" s="72"/>
      <c r="K44" s="72"/>
      <c r="L44" s="72"/>
      <c r="M44" s="72"/>
    </row>
    <row r="45" spans="1:13" ht="15" x14ac:dyDescent="0.25">
      <c r="A45" s="57"/>
      <c r="B45" s="73" t="s">
        <v>37</v>
      </c>
      <c r="C45" s="74"/>
      <c r="D45" s="75"/>
      <c r="E45" s="75"/>
      <c r="F45" s="75"/>
      <c r="G45" s="75"/>
      <c r="H45" s="75"/>
      <c r="I45" s="75"/>
      <c r="J45" s="75"/>
      <c r="K45" s="75"/>
      <c r="L45" s="75"/>
      <c r="M45" s="76"/>
    </row>
    <row r="46" spans="1:13" ht="15" x14ac:dyDescent="0.25">
      <c r="A46" s="57"/>
      <c r="B46" s="77" t="s">
        <v>183</v>
      </c>
      <c r="C46" s="78"/>
      <c r="D46" s="78"/>
      <c r="E46" s="78"/>
      <c r="F46" s="78"/>
      <c r="G46" s="78"/>
      <c r="H46" s="78"/>
      <c r="I46" s="78"/>
      <c r="J46" s="78"/>
      <c r="K46" s="78"/>
      <c r="L46" s="78"/>
      <c r="M46" s="79"/>
    </row>
    <row r="47" spans="1:13" ht="15.75" thickBot="1" x14ac:dyDescent="0.3">
      <c r="A47" s="57"/>
      <c r="B47" s="80" t="s">
        <v>195</v>
      </c>
      <c r="C47" s="81"/>
      <c r="D47" s="81"/>
      <c r="E47" s="81"/>
      <c r="F47" s="81"/>
      <c r="G47" s="81"/>
      <c r="H47" s="81"/>
      <c r="I47" s="81"/>
      <c r="J47" s="81"/>
      <c r="K47" s="81"/>
      <c r="L47" s="81"/>
      <c r="M47" s="82"/>
    </row>
    <row r="48" spans="1:13" ht="30.75" thickBot="1" x14ac:dyDescent="0.3">
      <c r="A48" s="57"/>
      <c r="B48" s="151" t="s">
        <v>24</v>
      </c>
      <c r="C48" s="152" t="s">
        <v>25</v>
      </c>
      <c r="D48" s="153" t="s">
        <v>1</v>
      </c>
      <c r="E48" s="153" t="s">
        <v>2</v>
      </c>
      <c r="F48" s="153" t="s">
        <v>3</v>
      </c>
      <c r="G48" s="154" t="s">
        <v>7</v>
      </c>
      <c r="H48" s="153" t="s">
        <v>24</v>
      </c>
      <c r="I48" s="152" t="s">
        <v>25</v>
      </c>
      <c r="J48" s="153" t="s">
        <v>1</v>
      </c>
      <c r="K48" s="153" t="s">
        <v>2</v>
      </c>
      <c r="L48" s="153" t="s">
        <v>3</v>
      </c>
      <c r="M48" s="155" t="s">
        <v>7</v>
      </c>
    </row>
    <row r="49" spans="1:13" ht="42.75" x14ac:dyDescent="0.25">
      <c r="A49" s="57"/>
      <c r="B49" s="24" t="s">
        <v>71</v>
      </c>
      <c r="C49" s="25" t="s">
        <v>72</v>
      </c>
      <c r="D49" s="156" t="s">
        <v>49</v>
      </c>
      <c r="E49" s="157">
        <v>1</v>
      </c>
      <c r="F49" s="23">
        <v>21000</v>
      </c>
      <c r="G49" s="23">
        <f>+E49*F49</f>
        <v>21000</v>
      </c>
      <c r="H49" s="22" t="s">
        <v>32</v>
      </c>
      <c r="I49" s="158" t="s">
        <v>190</v>
      </c>
      <c r="J49" s="11" t="s">
        <v>31</v>
      </c>
      <c r="K49" s="159">
        <v>6</v>
      </c>
      <c r="L49" s="23">
        <v>13000</v>
      </c>
      <c r="M49" s="298">
        <f t="shared" ref="M49:M54" si="0">+K49*L49</f>
        <v>78000</v>
      </c>
    </row>
    <row r="50" spans="1:13" ht="42.75" x14ac:dyDescent="0.25">
      <c r="A50" s="57"/>
      <c r="B50" s="3"/>
      <c r="C50" s="19" t="s">
        <v>184</v>
      </c>
      <c r="D50" s="87"/>
      <c r="E50" s="88"/>
      <c r="F50" s="17"/>
      <c r="G50" s="17"/>
      <c r="H50" s="7" t="s">
        <v>32</v>
      </c>
      <c r="I50" s="19" t="s">
        <v>190</v>
      </c>
      <c r="J50" s="11" t="s">
        <v>31</v>
      </c>
      <c r="K50" s="11">
        <v>6</v>
      </c>
      <c r="L50" s="17">
        <v>13000</v>
      </c>
      <c r="M50" s="214">
        <f t="shared" si="0"/>
        <v>78000</v>
      </c>
    </row>
    <row r="51" spans="1:13" ht="42.75" x14ac:dyDescent="0.25">
      <c r="A51" s="57"/>
      <c r="B51" s="3"/>
      <c r="C51" s="12" t="s">
        <v>185</v>
      </c>
      <c r="D51" s="87"/>
      <c r="E51" s="88"/>
      <c r="F51" s="17"/>
      <c r="G51" s="17"/>
      <c r="H51" s="7" t="s">
        <v>32</v>
      </c>
      <c r="I51" s="19" t="s">
        <v>191</v>
      </c>
      <c r="J51" s="11" t="s">
        <v>31</v>
      </c>
      <c r="K51" s="11">
        <v>6</v>
      </c>
      <c r="L51" s="17">
        <v>13000</v>
      </c>
      <c r="M51" s="214">
        <f t="shared" si="0"/>
        <v>78000</v>
      </c>
    </row>
    <row r="52" spans="1:13" ht="42.75" x14ac:dyDescent="0.25">
      <c r="A52" s="57"/>
      <c r="B52" s="3"/>
      <c r="C52" s="25"/>
      <c r="D52" s="87"/>
      <c r="E52" s="88"/>
      <c r="F52" s="17"/>
      <c r="G52" s="17"/>
      <c r="H52" s="7" t="s">
        <v>32</v>
      </c>
      <c r="I52" s="19" t="s">
        <v>191</v>
      </c>
      <c r="J52" s="11" t="s">
        <v>31</v>
      </c>
      <c r="K52" s="11">
        <v>6</v>
      </c>
      <c r="L52" s="17">
        <v>13000</v>
      </c>
      <c r="M52" s="214">
        <f t="shared" si="0"/>
        <v>78000</v>
      </c>
    </row>
    <row r="53" spans="1:13" ht="42.75" x14ac:dyDescent="0.25">
      <c r="A53" s="57"/>
      <c r="B53" s="3"/>
      <c r="C53" s="25"/>
      <c r="D53" s="11"/>
      <c r="E53" s="88"/>
      <c r="F53" s="17"/>
      <c r="G53" s="17"/>
      <c r="H53" s="7" t="s">
        <v>32</v>
      </c>
      <c r="I53" s="19" t="s">
        <v>189</v>
      </c>
      <c r="J53" s="11" t="s">
        <v>31</v>
      </c>
      <c r="K53" s="11">
        <v>6</v>
      </c>
      <c r="L53" s="17">
        <v>13000</v>
      </c>
      <c r="M53" s="214">
        <f t="shared" si="0"/>
        <v>78000</v>
      </c>
    </row>
    <row r="54" spans="1:13" ht="42.75" x14ac:dyDescent="0.25">
      <c r="A54" s="57"/>
      <c r="B54" s="3"/>
      <c r="C54" s="25"/>
      <c r="D54" s="11"/>
      <c r="E54" s="88"/>
      <c r="F54" s="17"/>
      <c r="G54" s="17"/>
      <c r="H54" s="7" t="s">
        <v>32</v>
      </c>
      <c r="I54" s="19" t="s">
        <v>189</v>
      </c>
      <c r="J54" s="11" t="s">
        <v>31</v>
      </c>
      <c r="K54" s="11">
        <v>6</v>
      </c>
      <c r="L54" s="17">
        <v>13000</v>
      </c>
      <c r="M54" s="214">
        <f t="shared" si="0"/>
        <v>78000</v>
      </c>
    </row>
    <row r="55" spans="1:13" ht="15" x14ac:dyDescent="0.25">
      <c r="A55" s="57"/>
      <c r="B55" s="89"/>
      <c r="C55" s="90"/>
      <c r="D55" s="91"/>
      <c r="E55" s="92"/>
      <c r="F55" s="16"/>
      <c r="G55" s="40"/>
      <c r="H55" s="161"/>
      <c r="I55" s="162"/>
      <c r="J55" s="163"/>
      <c r="K55" s="164"/>
      <c r="L55" s="2"/>
      <c r="M55" s="248"/>
    </row>
    <row r="56" spans="1:13" x14ac:dyDescent="0.25">
      <c r="A56" s="57"/>
      <c r="B56" s="95" t="s">
        <v>43</v>
      </c>
      <c r="C56" s="96"/>
      <c r="D56" s="96"/>
      <c r="E56" s="96"/>
      <c r="F56" s="97"/>
      <c r="G56" s="98">
        <f>SUM(G49:G54)</f>
        <v>21000</v>
      </c>
      <c r="H56" s="166" t="s">
        <v>44</v>
      </c>
      <c r="I56" s="167"/>
      <c r="J56" s="167"/>
      <c r="K56" s="167"/>
      <c r="L56" s="168"/>
      <c r="M56" s="294">
        <f>SUM(M49:M54)</f>
        <v>468000</v>
      </c>
    </row>
    <row r="57" spans="1:13" ht="15" thickBot="1" x14ac:dyDescent="0.3">
      <c r="A57" s="57"/>
      <c r="B57" s="100" t="s">
        <v>20</v>
      </c>
      <c r="C57" s="103"/>
      <c r="D57" s="103"/>
      <c r="E57" s="103"/>
      <c r="F57" s="103"/>
      <c r="G57" s="104"/>
      <c r="H57" s="102" t="s">
        <v>20</v>
      </c>
      <c r="I57" s="103"/>
      <c r="J57" s="103"/>
      <c r="K57" s="103"/>
      <c r="L57" s="103"/>
      <c r="M57" s="104"/>
    </row>
    <row r="58" spans="1:13" ht="15.75" thickBot="1" x14ac:dyDescent="0.3">
      <c r="A58" s="57"/>
      <c r="B58" s="169"/>
      <c r="C58" s="169"/>
      <c r="D58" s="169"/>
      <c r="E58" s="169"/>
      <c r="F58" s="169"/>
      <c r="G58" s="169"/>
      <c r="H58" s="169"/>
      <c r="I58" s="169"/>
      <c r="J58" s="169"/>
      <c r="K58" s="169"/>
      <c r="L58" s="169"/>
      <c r="M58" s="169"/>
    </row>
    <row r="59" spans="1:13" ht="15" x14ac:dyDescent="0.25">
      <c r="B59" s="73" t="s">
        <v>38</v>
      </c>
      <c r="C59" s="74"/>
      <c r="D59" s="75"/>
      <c r="E59" s="75"/>
      <c r="F59" s="75"/>
      <c r="G59" s="75"/>
      <c r="H59" s="75"/>
      <c r="I59" s="75"/>
      <c r="J59" s="75"/>
      <c r="K59" s="75"/>
      <c r="L59" s="75"/>
      <c r="M59" s="76"/>
    </row>
    <row r="60" spans="1:13" ht="15" x14ac:dyDescent="0.25">
      <c r="B60" s="34" t="s">
        <v>100</v>
      </c>
      <c r="C60" s="35"/>
      <c r="D60" s="35"/>
      <c r="E60" s="35"/>
      <c r="F60" s="35"/>
      <c r="G60" s="35"/>
      <c r="H60" s="35"/>
      <c r="I60" s="35"/>
      <c r="J60" s="35"/>
      <c r="K60" s="35"/>
      <c r="L60" s="35"/>
      <c r="M60" s="36"/>
    </row>
    <row r="61" spans="1:13" ht="15.75" thickBot="1" x14ac:dyDescent="0.3">
      <c r="B61" s="80" t="s">
        <v>195</v>
      </c>
      <c r="C61" s="81"/>
      <c r="D61" s="81"/>
      <c r="E61" s="81"/>
      <c r="F61" s="81"/>
      <c r="G61" s="81"/>
      <c r="H61" s="81"/>
      <c r="I61" s="81"/>
      <c r="J61" s="81"/>
      <c r="K61" s="81"/>
      <c r="L61" s="81"/>
      <c r="M61" s="82"/>
    </row>
    <row r="62" spans="1:13" ht="30" x14ac:dyDescent="0.25">
      <c r="B62" s="170" t="s">
        <v>24</v>
      </c>
      <c r="C62" s="171" t="s">
        <v>25</v>
      </c>
      <c r="D62" s="172" t="s">
        <v>1</v>
      </c>
      <c r="E62" s="172" t="s">
        <v>2</v>
      </c>
      <c r="F62" s="172" t="s">
        <v>3</v>
      </c>
      <c r="G62" s="173" t="s">
        <v>7</v>
      </c>
      <c r="H62" s="172" t="s">
        <v>24</v>
      </c>
      <c r="I62" s="171" t="s">
        <v>25</v>
      </c>
      <c r="J62" s="172" t="s">
        <v>1</v>
      </c>
      <c r="K62" s="172" t="s">
        <v>2</v>
      </c>
      <c r="L62" s="172" t="s">
        <v>3</v>
      </c>
      <c r="M62" s="296" t="s">
        <v>7</v>
      </c>
    </row>
    <row r="63" spans="1:13" ht="15.75" x14ac:dyDescent="0.25">
      <c r="A63" s="295"/>
      <c r="B63" s="24" t="s">
        <v>71</v>
      </c>
      <c r="C63" s="25" t="s">
        <v>72</v>
      </c>
      <c r="D63" s="9" t="s">
        <v>40</v>
      </c>
      <c r="E63" s="88">
        <v>10800</v>
      </c>
      <c r="F63" s="17">
        <v>2.5</v>
      </c>
      <c r="G63" s="17">
        <f>+E63*F63</f>
        <v>27000</v>
      </c>
      <c r="H63" s="174"/>
      <c r="I63" s="175"/>
      <c r="J63" s="176"/>
      <c r="K63" s="177"/>
      <c r="L63" s="1"/>
      <c r="M63" s="248"/>
    </row>
    <row r="64" spans="1:13" ht="15" x14ac:dyDescent="0.25">
      <c r="A64" s="295"/>
      <c r="B64" s="24" t="s">
        <v>71</v>
      </c>
      <c r="C64" s="10" t="s">
        <v>73</v>
      </c>
      <c r="D64" s="11" t="s">
        <v>49</v>
      </c>
      <c r="E64" s="88">
        <v>1</v>
      </c>
      <c r="F64" s="17">
        <v>8000</v>
      </c>
      <c r="G64" s="17">
        <f>+E64*F64</f>
        <v>8000</v>
      </c>
      <c r="H64" s="7"/>
      <c r="I64" s="10"/>
      <c r="J64" s="87"/>
      <c r="K64" s="88"/>
      <c r="L64" s="17"/>
      <c r="M64" s="248"/>
    </row>
    <row r="65" spans="1:13" ht="15" x14ac:dyDescent="0.25">
      <c r="A65" s="295"/>
      <c r="B65" s="24" t="s">
        <v>147</v>
      </c>
      <c r="C65" s="10" t="s">
        <v>146</v>
      </c>
      <c r="D65" s="11" t="s">
        <v>49</v>
      </c>
      <c r="E65" s="88">
        <v>1</v>
      </c>
      <c r="F65" s="17">
        <v>10000</v>
      </c>
      <c r="G65" s="17">
        <f>+E65*F65</f>
        <v>10000</v>
      </c>
      <c r="H65" s="7"/>
      <c r="I65" s="10"/>
      <c r="J65" s="87"/>
      <c r="K65" s="88"/>
      <c r="L65" s="17"/>
      <c r="M65" s="248"/>
    </row>
    <row r="66" spans="1:13" ht="15" x14ac:dyDescent="0.25">
      <c r="B66" s="89"/>
      <c r="C66" s="90"/>
      <c r="D66" s="91"/>
      <c r="E66" s="92"/>
      <c r="F66" s="16"/>
      <c r="G66" s="40"/>
      <c r="H66" s="93"/>
      <c r="I66" s="94"/>
      <c r="J66" s="91"/>
      <c r="K66" s="92"/>
      <c r="L66" s="16"/>
      <c r="M66" s="248"/>
    </row>
    <row r="67" spans="1:13" x14ac:dyDescent="0.25">
      <c r="B67" s="95" t="s">
        <v>45</v>
      </c>
      <c r="C67" s="96"/>
      <c r="D67" s="96"/>
      <c r="E67" s="96"/>
      <c r="F67" s="97"/>
      <c r="G67" s="98">
        <f>SUM(G63:G66)</f>
        <v>45000</v>
      </c>
      <c r="H67" s="99" t="s">
        <v>46</v>
      </c>
      <c r="I67" s="96"/>
      <c r="J67" s="96"/>
      <c r="K67" s="96"/>
      <c r="L67" s="97"/>
      <c r="M67" s="267">
        <f>SUM(M66:M66)</f>
        <v>0</v>
      </c>
    </row>
    <row r="68" spans="1:13" ht="15" thickBot="1" x14ac:dyDescent="0.3">
      <c r="B68" s="297" t="s">
        <v>20</v>
      </c>
      <c r="C68" s="178"/>
      <c r="D68" s="178"/>
      <c r="E68" s="178"/>
      <c r="F68" s="178"/>
      <c r="G68" s="179"/>
      <c r="H68" s="102" t="s">
        <v>20</v>
      </c>
      <c r="I68" s="103"/>
      <c r="J68" s="103"/>
      <c r="K68" s="103"/>
      <c r="L68" s="103"/>
      <c r="M68" s="104"/>
    </row>
    <row r="69" spans="1:13" ht="15.75" thickBot="1" x14ac:dyDescent="0.3">
      <c r="B69" s="169"/>
      <c r="C69" s="169"/>
      <c r="D69" s="169"/>
      <c r="E69" s="169"/>
      <c r="F69" s="169"/>
      <c r="G69" s="169"/>
      <c r="H69" s="169"/>
      <c r="I69" s="169"/>
      <c r="J69" s="169"/>
      <c r="K69" s="169"/>
      <c r="L69" s="169"/>
      <c r="M69" s="169"/>
    </row>
    <row r="70" spans="1:13" ht="15" x14ac:dyDescent="0.25">
      <c r="B70" s="73" t="s">
        <v>101</v>
      </c>
      <c r="C70" s="74"/>
      <c r="D70" s="75"/>
      <c r="E70" s="75"/>
      <c r="F70" s="75"/>
      <c r="G70" s="75"/>
      <c r="H70" s="75"/>
      <c r="I70" s="75"/>
      <c r="J70" s="75"/>
      <c r="K70" s="75"/>
      <c r="L70" s="75"/>
      <c r="M70" s="76"/>
    </row>
    <row r="71" spans="1:13" ht="15" x14ac:dyDescent="0.25">
      <c r="A71" s="57"/>
      <c r="B71" s="34" t="s">
        <v>103</v>
      </c>
      <c r="C71" s="35"/>
      <c r="D71" s="35"/>
      <c r="E71" s="35"/>
      <c r="F71" s="35"/>
      <c r="G71" s="35"/>
      <c r="H71" s="35"/>
      <c r="I71" s="35"/>
      <c r="J71" s="35"/>
      <c r="K71" s="35"/>
      <c r="L71" s="35"/>
      <c r="M71" s="36"/>
    </row>
    <row r="72" spans="1:13" ht="15.75" thickBot="1" x14ac:dyDescent="0.3">
      <c r="A72" s="57"/>
      <c r="B72" s="80" t="s">
        <v>195</v>
      </c>
      <c r="C72" s="81"/>
      <c r="D72" s="81"/>
      <c r="E72" s="81"/>
      <c r="F72" s="81"/>
      <c r="G72" s="81"/>
      <c r="H72" s="81"/>
      <c r="I72" s="81"/>
      <c r="J72" s="81"/>
      <c r="K72" s="81"/>
      <c r="L72" s="81"/>
      <c r="M72" s="82"/>
    </row>
    <row r="73" spans="1:13" ht="30" x14ac:dyDescent="0.25">
      <c r="A73" s="57"/>
      <c r="B73" s="170" t="s">
        <v>24</v>
      </c>
      <c r="C73" s="171" t="s">
        <v>25</v>
      </c>
      <c r="D73" s="172" t="s">
        <v>1</v>
      </c>
      <c r="E73" s="172" t="s">
        <v>2</v>
      </c>
      <c r="F73" s="172" t="s">
        <v>3</v>
      </c>
      <c r="G73" s="86" t="s">
        <v>7</v>
      </c>
      <c r="H73" s="172" t="s">
        <v>24</v>
      </c>
      <c r="I73" s="171" t="s">
        <v>25</v>
      </c>
      <c r="J73" s="172" t="s">
        <v>1</v>
      </c>
      <c r="K73" s="172" t="s">
        <v>2</v>
      </c>
      <c r="L73" s="172" t="s">
        <v>3</v>
      </c>
      <c r="M73" s="296" t="s">
        <v>7</v>
      </c>
    </row>
    <row r="74" spans="1:13" ht="22.5" x14ac:dyDescent="0.25">
      <c r="A74" s="57"/>
      <c r="B74" s="24" t="s">
        <v>71</v>
      </c>
      <c r="C74" s="10" t="s">
        <v>94</v>
      </c>
      <c r="D74" s="11" t="s">
        <v>49</v>
      </c>
      <c r="E74" s="88">
        <v>1</v>
      </c>
      <c r="F74" s="17">
        <v>27200</v>
      </c>
      <c r="G74" s="40">
        <f>+E74*F74</f>
        <v>27200</v>
      </c>
      <c r="H74" s="27" t="s">
        <v>92</v>
      </c>
      <c r="I74" s="27" t="s">
        <v>95</v>
      </c>
      <c r="J74" s="300" t="s">
        <v>96</v>
      </c>
      <c r="K74" s="300">
        <v>1</v>
      </c>
      <c r="L74" s="300">
        <v>92800</v>
      </c>
      <c r="M74" s="301">
        <v>92800</v>
      </c>
    </row>
    <row r="75" spans="1:13" ht="15" x14ac:dyDescent="0.25">
      <c r="A75" s="57"/>
      <c r="B75" s="24"/>
      <c r="C75" s="10"/>
      <c r="D75" s="11"/>
      <c r="E75" s="11"/>
      <c r="F75" s="18"/>
      <c r="G75" s="180"/>
      <c r="H75" s="181"/>
      <c r="I75" s="182"/>
      <c r="J75" s="183"/>
      <c r="K75" s="184"/>
      <c r="L75" s="26"/>
      <c r="M75" s="299"/>
    </row>
    <row r="76" spans="1:13" ht="15" x14ac:dyDescent="0.25">
      <c r="A76" s="57"/>
      <c r="B76" s="89"/>
      <c r="C76" s="90"/>
      <c r="D76" s="91"/>
      <c r="E76" s="92"/>
      <c r="F76" s="16"/>
      <c r="G76" s="40"/>
      <c r="H76" s="161"/>
      <c r="I76" s="162"/>
      <c r="J76" s="163"/>
      <c r="K76" s="164"/>
      <c r="L76" s="2"/>
      <c r="M76" s="248"/>
    </row>
    <row r="77" spans="1:13" x14ac:dyDescent="0.25">
      <c r="A77" s="57"/>
      <c r="B77" s="95" t="s">
        <v>47</v>
      </c>
      <c r="C77" s="96"/>
      <c r="D77" s="96"/>
      <c r="E77" s="96"/>
      <c r="F77" s="97"/>
      <c r="G77" s="98">
        <f>SUM(G74:G76)</f>
        <v>27200</v>
      </c>
      <c r="H77" s="99" t="s">
        <v>48</v>
      </c>
      <c r="I77" s="96"/>
      <c r="J77" s="96"/>
      <c r="K77" s="96"/>
      <c r="L77" s="97"/>
      <c r="M77" s="294">
        <f>SUM(M74:M76)</f>
        <v>92800</v>
      </c>
    </row>
    <row r="78" spans="1:13" ht="15" thickBot="1" x14ac:dyDescent="0.3">
      <c r="A78" s="57"/>
      <c r="B78" s="185" t="s">
        <v>20</v>
      </c>
      <c r="C78" s="101"/>
      <c r="D78" s="101"/>
      <c r="E78" s="101"/>
      <c r="F78" s="101"/>
      <c r="G78" s="101"/>
      <c r="H78" s="102" t="s">
        <v>20</v>
      </c>
      <c r="I78" s="103"/>
      <c r="J78" s="103"/>
      <c r="K78" s="103"/>
      <c r="L78" s="103"/>
      <c r="M78" s="104"/>
    </row>
    <row r="79" spans="1:13" ht="15" x14ac:dyDescent="0.25">
      <c r="A79" s="57"/>
      <c r="B79" s="169"/>
      <c r="C79" s="169"/>
      <c r="D79" s="169"/>
      <c r="E79" s="169"/>
      <c r="F79" s="169"/>
      <c r="G79" s="169"/>
      <c r="H79" s="169"/>
      <c r="I79" s="169"/>
      <c r="J79" s="169"/>
      <c r="K79" s="169"/>
      <c r="L79" s="169"/>
      <c r="M79" s="169"/>
    </row>
    <row r="80" spans="1:13" ht="15" thickBot="1" x14ac:dyDescent="0.3">
      <c r="A80" s="57"/>
      <c r="D80" s="108"/>
      <c r="E80" s="108"/>
      <c r="F80" s="108"/>
      <c r="G80" s="109"/>
      <c r="H80" s="108"/>
      <c r="I80" s="110"/>
      <c r="J80" s="108"/>
      <c r="K80" s="108"/>
      <c r="L80" s="108"/>
      <c r="M80" s="109"/>
    </row>
    <row r="81" spans="1:13" ht="15" x14ac:dyDescent="0.25">
      <c r="A81" s="57"/>
      <c r="B81" s="111" t="s">
        <v>10</v>
      </c>
      <c r="C81" s="112"/>
      <c r="D81" s="113"/>
      <c r="E81" s="113"/>
      <c r="F81" s="113"/>
      <c r="G81" s="113"/>
      <c r="H81" s="113"/>
      <c r="I81" s="113"/>
      <c r="J81" s="113"/>
      <c r="K81" s="113"/>
      <c r="L81" s="113"/>
      <c r="M81" s="114"/>
    </row>
    <row r="82" spans="1:13" ht="15" customHeight="1" x14ac:dyDescent="0.25">
      <c r="A82" s="57"/>
      <c r="B82" s="115" t="s">
        <v>9</v>
      </c>
      <c r="C82" s="116"/>
      <c r="D82" s="117"/>
      <c r="E82" s="117" t="s">
        <v>5</v>
      </c>
      <c r="F82" s="117"/>
      <c r="G82" s="186" t="s">
        <v>6</v>
      </c>
      <c r="H82" s="187"/>
      <c r="I82" s="188"/>
      <c r="J82" s="117" t="s">
        <v>7</v>
      </c>
      <c r="K82" s="117"/>
      <c r="L82" s="117" t="s">
        <v>8</v>
      </c>
      <c r="M82" s="120"/>
    </row>
    <row r="83" spans="1:13" ht="15" x14ac:dyDescent="0.25">
      <c r="A83" s="57"/>
      <c r="B83" s="115" t="s">
        <v>50</v>
      </c>
      <c r="C83" s="116"/>
      <c r="D83" s="117"/>
      <c r="E83" s="124">
        <f>G56</f>
        <v>21000</v>
      </c>
      <c r="F83" s="123"/>
      <c r="G83" s="189">
        <f>M56</f>
        <v>468000</v>
      </c>
      <c r="H83" s="190"/>
      <c r="I83" s="191"/>
      <c r="J83" s="192">
        <f>E83+G83</f>
        <v>489000</v>
      </c>
      <c r="K83" s="192"/>
      <c r="L83" s="128">
        <f>J83/J$86</f>
        <v>0.74770642201834858</v>
      </c>
      <c r="M83" s="129"/>
    </row>
    <row r="84" spans="1:13" ht="15" x14ac:dyDescent="0.25">
      <c r="A84" s="57"/>
      <c r="B84" s="115" t="s">
        <v>51</v>
      </c>
      <c r="C84" s="116"/>
      <c r="D84" s="117"/>
      <c r="E84" s="124">
        <f>G67</f>
        <v>45000</v>
      </c>
      <c r="F84" s="123"/>
      <c r="G84" s="189">
        <f>M57</f>
        <v>0</v>
      </c>
      <c r="H84" s="190"/>
      <c r="I84" s="191"/>
      <c r="J84" s="192">
        <f>E84+G84</f>
        <v>45000</v>
      </c>
      <c r="K84" s="192"/>
      <c r="L84" s="128">
        <f>J84/J$86</f>
        <v>6.8807339449541288E-2</v>
      </c>
      <c r="M84" s="129"/>
    </row>
    <row r="85" spans="1:13" ht="15" x14ac:dyDescent="0.25">
      <c r="A85" s="57"/>
      <c r="B85" s="115" t="s">
        <v>102</v>
      </c>
      <c r="C85" s="116"/>
      <c r="D85" s="117"/>
      <c r="E85" s="124">
        <f>G77</f>
        <v>27200</v>
      </c>
      <c r="F85" s="123"/>
      <c r="G85" s="189">
        <f>M77</f>
        <v>92800</v>
      </c>
      <c r="H85" s="190"/>
      <c r="I85" s="191"/>
      <c r="J85" s="192">
        <f>E85+G85</f>
        <v>120000</v>
      </c>
      <c r="K85" s="192"/>
      <c r="L85" s="128">
        <f>J85/J$86</f>
        <v>0.1834862385321101</v>
      </c>
      <c r="M85" s="129"/>
    </row>
    <row r="86" spans="1:13" ht="15.75" thickBot="1" x14ac:dyDescent="0.3">
      <c r="A86" s="57"/>
      <c r="B86" s="133" t="s">
        <v>7</v>
      </c>
      <c r="C86" s="134"/>
      <c r="D86" s="135"/>
      <c r="E86" s="193">
        <f>SUM(E83:F85)</f>
        <v>93200</v>
      </c>
      <c r="F86" s="194"/>
      <c r="G86" s="193">
        <f>SUM(G83:H85)</f>
        <v>560800</v>
      </c>
      <c r="H86" s="195"/>
      <c r="I86" s="194"/>
      <c r="J86" s="136">
        <f>SUM(J83:K85)</f>
        <v>654000</v>
      </c>
      <c r="K86" s="136"/>
      <c r="L86" s="140">
        <f>SUM(L83:M85)</f>
        <v>1</v>
      </c>
      <c r="M86" s="141"/>
    </row>
    <row r="87" spans="1:13" x14ac:dyDescent="0.25">
      <c r="A87" s="57"/>
      <c r="B87" s="57"/>
      <c r="C87" s="142"/>
      <c r="D87" s="57"/>
      <c r="E87" s="57"/>
      <c r="F87" s="143"/>
      <c r="G87" s="57"/>
      <c r="H87" s="143"/>
      <c r="I87" s="144"/>
      <c r="J87" s="57"/>
      <c r="K87" s="57"/>
      <c r="L87" s="145"/>
      <c r="M87" s="145"/>
    </row>
    <row r="88" spans="1:13" x14ac:dyDescent="0.25">
      <c r="A88" s="57"/>
      <c r="B88" s="57"/>
      <c r="C88" s="142"/>
      <c r="D88" s="57"/>
      <c r="E88" s="57"/>
      <c r="F88" s="143"/>
      <c r="G88" s="57"/>
      <c r="H88" s="143"/>
      <c r="I88" s="144"/>
      <c r="J88" s="57"/>
      <c r="K88" s="57"/>
      <c r="L88" s="145"/>
      <c r="M88" s="145"/>
    </row>
    <row r="89" spans="1:13" ht="15.75" thickBot="1" x14ac:dyDescent="0.3">
      <c r="A89" s="57"/>
      <c r="B89" s="72" t="s">
        <v>21</v>
      </c>
      <c r="C89" s="72"/>
      <c r="D89" s="72"/>
      <c r="E89" s="72"/>
      <c r="F89" s="72"/>
      <c r="G89" s="72"/>
      <c r="H89" s="72"/>
      <c r="I89" s="72"/>
      <c r="J89" s="72"/>
      <c r="K89" s="72"/>
      <c r="L89" s="72"/>
      <c r="M89" s="72"/>
    </row>
    <row r="90" spans="1:13" ht="15" x14ac:dyDescent="0.25">
      <c r="A90" s="57"/>
      <c r="B90" s="73" t="s">
        <v>36</v>
      </c>
      <c r="C90" s="74"/>
      <c r="D90" s="75"/>
      <c r="E90" s="75"/>
      <c r="F90" s="75"/>
      <c r="G90" s="75"/>
      <c r="H90" s="75"/>
      <c r="I90" s="75"/>
      <c r="J90" s="75"/>
      <c r="K90" s="75"/>
      <c r="L90" s="75"/>
      <c r="M90" s="76"/>
    </row>
    <row r="91" spans="1:13" ht="15" customHeight="1" x14ac:dyDescent="0.25">
      <c r="A91" s="57"/>
      <c r="B91" s="53" t="s">
        <v>104</v>
      </c>
      <c r="C91" s="54"/>
      <c r="D91" s="54"/>
      <c r="E91" s="54"/>
      <c r="F91" s="54"/>
      <c r="G91" s="54"/>
      <c r="H91" s="54"/>
      <c r="I91" s="54"/>
      <c r="J91" s="54"/>
      <c r="K91" s="54"/>
      <c r="L91" s="54"/>
      <c r="M91" s="55"/>
    </row>
    <row r="92" spans="1:13" ht="15.75" thickBot="1" x14ac:dyDescent="0.3">
      <c r="A92" s="57"/>
      <c r="B92" s="80" t="s">
        <v>195</v>
      </c>
      <c r="C92" s="81"/>
      <c r="D92" s="81"/>
      <c r="E92" s="81"/>
      <c r="F92" s="81"/>
      <c r="G92" s="81"/>
      <c r="H92" s="81"/>
      <c r="I92" s="81"/>
      <c r="J92" s="81"/>
      <c r="K92" s="81"/>
      <c r="L92" s="81"/>
      <c r="M92" s="82"/>
    </row>
    <row r="93" spans="1:13" ht="30" x14ac:dyDescent="0.25">
      <c r="A93" s="57"/>
      <c r="B93" s="83" t="s">
        <v>24</v>
      </c>
      <c r="C93" s="84" t="s">
        <v>25</v>
      </c>
      <c r="D93" s="85" t="s">
        <v>1</v>
      </c>
      <c r="E93" s="85" t="s">
        <v>2</v>
      </c>
      <c r="F93" s="85" t="s">
        <v>3</v>
      </c>
      <c r="G93" s="86" t="s">
        <v>7</v>
      </c>
      <c r="H93" s="85" t="s">
        <v>24</v>
      </c>
      <c r="I93" s="84" t="s">
        <v>25</v>
      </c>
      <c r="J93" s="85" t="s">
        <v>1</v>
      </c>
      <c r="K93" s="85" t="s">
        <v>2</v>
      </c>
      <c r="L93" s="85" t="s">
        <v>3</v>
      </c>
      <c r="M93" s="212" t="s">
        <v>7</v>
      </c>
    </row>
    <row r="94" spans="1:13" ht="28.5" x14ac:dyDescent="0.25">
      <c r="A94" s="57"/>
      <c r="B94" s="213" t="s">
        <v>53</v>
      </c>
      <c r="C94" s="11" t="s">
        <v>54</v>
      </c>
      <c r="D94" s="11" t="s">
        <v>52</v>
      </c>
      <c r="E94" s="196">
        <v>4321.5</v>
      </c>
      <c r="F94" s="39">
        <v>20</v>
      </c>
      <c r="G94" s="17">
        <f>E94*F94</f>
        <v>86430</v>
      </c>
      <c r="H94" s="10" t="s">
        <v>32</v>
      </c>
      <c r="I94" s="19" t="s">
        <v>87</v>
      </c>
      <c r="J94" s="11" t="s">
        <v>31</v>
      </c>
      <c r="K94" s="11">
        <v>9</v>
      </c>
      <c r="L94" s="18">
        <v>16000</v>
      </c>
      <c r="M94" s="302">
        <f>K94*L94</f>
        <v>144000</v>
      </c>
    </row>
    <row r="95" spans="1:13" ht="28.5" x14ac:dyDescent="0.25">
      <c r="A95" s="57"/>
      <c r="B95" s="24" t="s">
        <v>71</v>
      </c>
      <c r="C95" s="25" t="s">
        <v>72</v>
      </c>
      <c r="D95" s="87" t="s">
        <v>49</v>
      </c>
      <c r="E95" s="11">
        <v>1</v>
      </c>
      <c r="F95" s="197">
        <v>10000</v>
      </c>
      <c r="G95" s="17">
        <f>E95*F95</f>
        <v>10000</v>
      </c>
      <c r="H95" s="10" t="s">
        <v>32</v>
      </c>
      <c r="I95" s="19" t="s">
        <v>87</v>
      </c>
      <c r="J95" s="11" t="s">
        <v>31</v>
      </c>
      <c r="K95" s="11">
        <v>9</v>
      </c>
      <c r="L95" s="18">
        <v>16000</v>
      </c>
      <c r="M95" s="302">
        <f>K95*L95</f>
        <v>144000</v>
      </c>
    </row>
    <row r="96" spans="1:13" ht="42.75" x14ac:dyDescent="0.25">
      <c r="A96" s="57"/>
      <c r="B96" s="3"/>
      <c r="C96" s="198"/>
      <c r="D96" s="87"/>
      <c r="E96" s="199"/>
      <c r="F96" s="17"/>
      <c r="G96" s="17"/>
      <c r="H96" s="10" t="s">
        <v>32</v>
      </c>
      <c r="I96" s="19" t="s">
        <v>68</v>
      </c>
      <c r="J96" s="11" t="s">
        <v>31</v>
      </c>
      <c r="K96" s="38">
        <v>9</v>
      </c>
      <c r="L96" s="6">
        <v>16000</v>
      </c>
      <c r="M96" s="302">
        <f>K96*L96</f>
        <v>144000</v>
      </c>
    </row>
    <row r="97" spans="1:13" ht="42.75" x14ac:dyDescent="0.25">
      <c r="A97" s="57"/>
      <c r="B97" s="3"/>
      <c r="C97" s="198"/>
      <c r="D97" s="200"/>
      <c r="E97" s="199"/>
      <c r="F97" s="17"/>
      <c r="G97" s="17"/>
      <c r="H97" s="10" t="s">
        <v>32</v>
      </c>
      <c r="I97" s="19" t="s">
        <v>68</v>
      </c>
      <c r="J97" s="11" t="s">
        <v>31</v>
      </c>
      <c r="K97" s="11">
        <v>9</v>
      </c>
      <c r="L97" s="6">
        <v>16000</v>
      </c>
      <c r="M97" s="302">
        <f t="shared" ref="M97:M99" si="1">K97*L97</f>
        <v>144000</v>
      </c>
    </row>
    <row r="98" spans="1:13" ht="42.75" x14ac:dyDescent="0.25">
      <c r="A98" s="57"/>
      <c r="B98" s="3"/>
      <c r="C98" s="198"/>
      <c r="D98" s="87"/>
      <c r="E98" s="199"/>
      <c r="F98" s="17"/>
      <c r="G98" s="17"/>
      <c r="H98" s="10" t="s">
        <v>32</v>
      </c>
      <c r="I98" s="19" t="s">
        <v>69</v>
      </c>
      <c r="J98" s="11" t="s">
        <v>31</v>
      </c>
      <c r="K98" s="11">
        <v>9</v>
      </c>
      <c r="L98" s="6">
        <v>16000</v>
      </c>
      <c r="M98" s="302">
        <f t="shared" ref="M98" si="2">K98*L98</f>
        <v>144000</v>
      </c>
    </row>
    <row r="99" spans="1:13" ht="42.75" x14ac:dyDescent="0.25">
      <c r="A99" s="57"/>
      <c r="B99" s="3"/>
      <c r="C99" s="198"/>
      <c r="D99" s="87"/>
      <c r="E99" s="88"/>
      <c r="F99" s="17"/>
      <c r="G99" s="17"/>
      <c r="H99" s="10" t="s">
        <v>32</v>
      </c>
      <c r="I99" s="19" t="s">
        <v>69</v>
      </c>
      <c r="J99" s="11" t="s">
        <v>31</v>
      </c>
      <c r="K99" s="11">
        <v>9</v>
      </c>
      <c r="L99" s="6">
        <v>16000</v>
      </c>
      <c r="M99" s="302">
        <f t="shared" si="1"/>
        <v>144000</v>
      </c>
    </row>
    <row r="100" spans="1:13" ht="15" x14ac:dyDescent="0.25">
      <c r="A100" s="57"/>
      <c r="B100" s="266" t="s">
        <v>62</v>
      </c>
      <c r="C100" s="201"/>
      <c r="D100" s="201"/>
      <c r="E100" s="201"/>
      <c r="F100" s="201"/>
      <c r="G100" s="202">
        <f>SUM(G94:G99)</f>
        <v>96430</v>
      </c>
      <c r="H100" s="203" t="s">
        <v>63</v>
      </c>
      <c r="I100" s="203"/>
      <c r="J100" s="203"/>
      <c r="K100" s="203"/>
      <c r="L100" s="203"/>
      <c r="M100" s="56">
        <f>SUM(M94:M99)</f>
        <v>864000</v>
      </c>
    </row>
    <row r="101" spans="1:13" ht="15" thickBot="1" x14ac:dyDescent="0.3">
      <c r="A101" s="57"/>
      <c r="B101" s="100" t="s">
        <v>20</v>
      </c>
      <c r="C101" s="101"/>
      <c r="D101" s="101"/>
      <c r="E101" s="101"/>
      <c r="F101" s="101"/>
      <c r="G101" s="101"/>
      <c r="H101" s="102" t="s">
        <v>20</v>
      </c>
      <c r="I101" s="103"/>
      <c r="J101" s="103"/>
      <c r="K101" s="103"/>
      <c r="L101" s="103"/>
      <c r="M101" s="104"/>
    </row>
    <row r="102" spans="1:13" ht="15.75" thickBot="1" x14ac:dyDescent="0.3">
      <c r="A102" s="57"/>
      <c r="B102" s="105"/>
      <c r="C102" s="106"/>
      <c r="D102" s="106"/>
      <c r="E102" s="106"/>
      <c r="F102" s="106"/>
      <c r="G102" s="106"/>
      <c r="H102" s="105"/>
      <c r="I102" s="107"/>
      <c r="J102" s="107"/>
      <c r="K102" s="107"/>
      <c r="L102" s="107"/>
      <c r="M102" s="107"/>
    </row>
    <row r="103" spans="1:13" ht="15" x14ac:dyDescent="0.25">
      <c r="A103" s="57"/>
      <c r="B103" s="73" t="s">
        <v>105</v>
      </c>
      <c r="C103" s="74"/>
      <c r="D103" s="75"/>
      <c r="E103" s="75"/>
      <c r="F103" s="75"/>
      <c r="G103" s="75"/>
      <c r="H103" s="75"/>
      <c r="I103" s="75"/>
      <c r="J103" s="75"/>
      <c r="K103" s="75"/>
      <c r="L103" s="75"/>
      <c r="M103" s="76"/>
    </row>
    <row r="104" spans="1:13" ht="15" x14ac:dyDescent="0.25">
      <c r="A104" s="57"/>
      <c r="B104" s="34" t="s">
        <v>187</v>
      </c>
      <c r="C104" s="35"/>
      <c r="D104" s="35"/>
      <c r="E104" s="35"/>
      <c r="F104" s="35"/>
      <c r="G104" s="35"/>
      <c r="H104" s="35"/>
      <c r="I104" s="35"/>
      <c r="J104" s="35"/>
      <c r="K104" s="35"/>
      <c r="L104" s="35"/>
      <c r="M104" s="36"/>
    </row>
    <row r="105" spans="1:13" ht="15.75" thickBot="1" x14ac:dyDescent="0.3">
      <c r="A105" s="57"/>
      <c r="B105" s="80" t="s">
        <v>195</v>
      </c>
      <c r="C105" s="81"/>
      <c r="D105" s="81"/>
      <c r="E105" s="81"/>
      <c r="F105" s="81"/>
      <c r="G105" s="81"/>
      <c r="H105" s="81"/>
      <c r="I105" s="81"/>
      <c r="J105" s="81"/>
      <c r="K105" s="81"/>
      <c r="L105" s="81"/>
      <c r="M105" s="82"/>
    </row>
    <row r="106" spans="1:13" ht="30" x14ac:dyDescent="0.25">
      <c r="A106" s="57"/>
      <c r="B106" s="83" t="s">
        <v>24</v>
      </c>
      <c r="C106" s="84" t="s">
        <v>25</v>
      </c>
      <c r="D106" s="85" t="s">
        <v>1</v>
      </c>
      <c r="E106" s="85" t="s">
        <v>2</v>
      </c>
      <c r="F106" s="85" t="s">
        <v>3</v>
      </c>
      <c r="G106" s="86" t="s">
        <v>7</v>
      </c>
      <c r="H106" s="85" t="s">
        <v>24</v>
      </c>
      <c r="I106" s="84" t="s">
        <v>25</v>
      </c>
      <c r="J106" s="85" t="s">
        <v>1</v>
      </c>
      <c r="K106" s="85" t="s">
        <v>2</v>
      </c>
      <c r="L106" s="85" t="s">
        <v>3</v>
      </c>
      <c r="M106" s="212" t="s">
        <v>7</v>
      </c>
    </row>
    <row r="107" spans="1:13" ht="28.5" x14ac:dyDescent="0.25">
      <c r="A107" s="57"/>
      <c r="B107" s="204" t="s">
        <v>159</v>
      </c>
      <c r="C107" s="11" t="s">
        <v>173</v>
      </c>
      <c r="D107" s="11" t="s">
        <v>93</v>
      </c>
      <c r="E107" s="88">
        <v>9</v>
      </c>
      <c r="F107" s="39">
        <v>17400</v>
      </c>
      <c r="G107" s="40">
        <f>+E107*F107</f>
        <v>156600</v>
      </c>
      <c r="H107" s="10" t="s">
        <v>32</v>
      </c>
      <c r="I107" s="19" t="s">
        <v>81</v>
      </c>
      <c r="J107" s="11" t="s">
        <v>31</v>
      </c>
      <c r="K107" s="38">
        <v>9</v>
      </c>
      <c r="L107" s="205">
        <v>16000</v>
      </c>
      <c r="M107" s="214">
        <f>K107*L107</f>
        <v>144000</v>
      </c>
    </row>
    <row r="108" spans="1:13" ht="42.75" x14ac:dyDescent="0.25">
      <c r="A108" s="57"/>
      <c r="B108" s="204" t="s">
        <v>160</v>
      </c>
      <c r="C108" s="206" t="s">
        <v>174</v>
      </c>
      <c r="D108" s="206" t="s">
        <v>77</v>
      </c>
      <c r="E108" s="207">
        <v>9</v>
      </c>
      <c r="F108" s="208">
        <v>2000</v>
      </c>
      <c r="G108" s="209">
        <f>+E108*F108</f>
        <v>18000</v>
      </c>
      <c r="H108" s="10" t="s">
        <v>32</v>
      </c>
      <c r="I108" s="19" t="s">
        <v>169</v>
      </c>
      <c r="J108" s="11" t="s">
        <v>31</v>
      </c>
      <c r="K108" s="38">
        <v>9</v>
      </c>
      <c r="L108" s="205">
        <v>16000</v>
      </c>
      <c r="M108" s="214">
        <f t="shared" ref="M108:M114" si="3">K108*L108</f>
        <v>144000</v>
      </c>
    </row>
    <row r="109" spans="1:13" ht="42.75" x14ac:dyDescent="0.25">
      <c r="A109" s="57"/>
      <c r="B109" s="37" t="s">
        <v>160</v>
      </c>
      <c r="C109" s="11" t="s">
        <v>171</v>
      </c>
      <c r="D109" s="11" t="s">
        <v>77</v>
      </c>
      <c r="E109" s="38">
        <v>9</v>
      </c>
      <c r="F109" s="39">
        <v>1000</v>
      </c>
      <c r="G109" s="40">
        <f>+E109*F109</f>
        <v>9000</v>
      </c>
      <c r="H109" s="10" t="s">
        <v>32</v>
      </c>
      <c r="I109" s="19" t="s">
        <v>170</v>
      </c>
      <c r="J109" s="11" t="s">
        <v>31</v>
      </c>
      <c r="K109" s="38">
        <v>9</v>
      </c>
      <c r="L109" s="205">
        <v>16000</v>
      </c>
      <c r="M109" s="214">
        <f t="shared" si="3"/>
        <v>144000</v>
      </c>
    </row>
    <row r="110" spans="1:13" ht="28.5" x14ac:dyDescent="0.25">
      <c r="A110" s="57"/>
      <c r="B110" s="37" t="s">
        <v>160</v>
      </c>
      <c r="C110" s="11" t="s">
        <v>172</v>
      </c>
      <c r="D110" s="11" t="s">
        <v>77</v>
      </c>
      <c r="E110" s="38"/>
      <c r="F110" s="39"/>
      <c r="G110" s="40">
        <f>+E110*F110</f>
        <v>0</v>
      </c>
      <c r="H110" s="10"/>
      <c r="I110" s="19"/>
      <c r="J110" s="11"/>
      <c r="K110" s="38"/>
      <c r="L110" s="205"/>
      <c r="M110" s="214"/>
    </row>
    <row r="111" spans="1:13" ht="42.75" x14ac:dyDescent="0.25">
      <c r="A111" s="57"/>
      <c r="B111" s="37" t="s">
        <v>160</v>
      </c>
      <c r="C111" s="12" t="s">
        <v>175</v>
      </c>
      <c r="D111" s="11" t="s">
        <v>77</v>
      </c>
      <c r="E111" s="38">
        <v>9</v>
      </c>
      <c r="F111" s="39">
        <v>1000</v>
      </c>
      <c r="G111" s="40">
        <f>+E111*F111</f>
        <v>9000</v>
      </c>
      <c r="H111" s="10" t="s">
        <v>32</v>
      </c>
      <c r="I111" s="19" t="s">
        <v>83</v>
      </c>
      <c r="J111" s="11" t="s">
        <v>31</v>
      </c>
      <c r="K111" s="38">
        <v>9</v>
      </c>
      <c r="L111" s="205">
        <v>16000</v>
      </c>
      <c r="M111" s="214">
        <f t="shared" si="3"/>
        <v>144000</v>
      </c>
    </row>
    <row r="112" spans="1:13" ht="42.75" x14ac:dyDescent="0.25">
      <c r="A112" s="57"/>
      <c r="B112" s="204" t="s">
        <v>161</v>
      </c>
      <c r="C112" s="11" t="s">
        <v>156</v>
      </c>
      <c r="D112" s="11" t="s">
        <v>58</v>
      </c>
      <c r="E112" s="88">
        <v>1</v>
      </c>
      <c r="F112" s="39">
        <v>3000</v>
      </c>
      <c r="G112" s="40">
        <f>+F112*E112</f>
        <v>3000</v>
      </c>
      <c r="H112" s="10" t="s">
        <v>165</v>
      </c>
      <c r="I112" s="19" t="s">
        <v>84</v>
      </c>
      <c r="J112" s="11" t="s">
        <v>31</v>
      </c>
      <c r="K112" s="38">
        <v>9</v>
      </c>
      <c r="L112" s="205">
        <v>11000</v>
      </c>
      <c r="M112" s="214">
        <f t="shared" si="3"/>
        <v>99000</v>
      </c>
    </row>
    <row r="113" spans="1:13" ht="71.25" x14ac:dyDescent="0.25">
      <c r="A113" s="57"/>
      <c r="B113" s="37" t="s">
        <v>162</v>
      </c>
      <c r="C113" s="11" t="s">
        <v>192</v>
      </c>
      <c r="D113" s="11" t="s">
        <v>58</v>
      </c>
      <c r="E113" s="38">
        <v>1</v>
      </c>
      <c r="F113" s="39">
        <v>5000</v>
      </c>
      <c r="G113" s="40">
        <f>+F113*E113</f>
        <v>5000</v>
      </c>
      <c r="H113" s="10" t="s">
        <v>165</v>
      </c>
      <c r="I113" s="19" t="s">
        <v>85</v>
      </c>
      <c r="J113" s="11" t="s">
        <v>31</v>
      </c>
      <c r="K113" s="38">
        <v>9</v>
      </c>
      <c r="L113" s="205">
        <v>11000</v>
      </c>
      <c r="M113" s="214">
        <f t="shared" si="3"/>
        <v>99000</v>
      </c>
    </row>
    <row r="114" spans="1:13" ht="42.75" x14ac:dyDescent="0.25">
      <c r="A114" s="57"/>
      <c r="B114" s="37" t="s">
        <v>76</v>
      </c>
      <c r="C114" s="11" t="s">
        <v>193</v>
      </c>
      <c r="D114" s="11" t="s">
        <v>58</v>
      </c>
      <c r="E114" s="38">
        <v>1</v>
      </c>
      <c r="F114" s="39">
        <v>6000</v>
      </c>
      <c r="G114" s="40">
        <f>+F114*E114</f>
        <v>6000</v>
      </c>
      <c r="H114" s="10" t="s">
        <v>165</v>
      </c>
      <c r="I114" s="19" t="s">
        <v>85</v>
      </c>
      <c r="J114" s="11" t="s">
        <v>31</v>
      </c>
      <c r="K114" s="38">
        <v>9</v>
      </c>
      <c r="L114" s="205">
        <v>11000</v>
      </c>
      <c r="M114" s="214">
        <f t="shared" si="3"/>
        <v>99000</v>
      </c>
    </row>
    <row r="115" spans="1:13" x14ac:dyDescent="0.25">
      <c r="A115" s="57"/>
      <c r="B115" s="37" t="s">
        <v>76</v>
      </c>
      <c r="C115" s="11" t="s">
        <v>180</v>
      </c>
      <c r="D115" s="11" t="s">
        <v>58</v>
      </c>
      <c r="E115" s="38">
        <v>9</v>
      </c>
      <c r="F115" s="39">
        <v>500</v>
      </c>
      <c r="G115" s="40">
        <f>+F115*E115</f>
        <v>4500</v>
      </c>
      <c r="H115" s="10"/>
      <c r="I115" s="19"/>
      <c r="J115" s="11"/>
      <c r="K115" s="38"/>
      <c r="L115" s="205"/>
      <c r="M115" s="214"/>
    </row>
    <row r="116" spans="1:13" ht="42.75" x14ac:dyDescent="0.25">
      <c r="A116" s="57"/>
      <c r="B116" s="213" t="s">
        <v>163</v>
      </c>
      <c r="C116" s="11" t="s">
        <v>157</v>
      </c>
      <c r="D116" s="11" t="s">
        <v>93</v>
      </c>
      <c r="E116" s="88">
        <v>1</v>
      </c>
      <c r="F116" s="39">
        <v>44700</v>
      </c>
      <c r="G116" s="17">
        <f t="shared" ref="G116:G117" si="4">+F116*E116</f>
        <v>44700</v>
      </c>
      <c r="H116" s="7" t="s">
        <v>166</v>
      </c>
      <c r="I116" s="11" t="s">
        <v>176</v>
      </c>
      <c r="J116" s="11" t="s">
        <v>93</v>
      </c>
      <c r="K116" s="88">
        <v>9</v>
      </c>
      <c r="L116" s="39">
        <v>2500</v>
      </c>
      <c r="M116" s="214">
        <f>+L116*K116</f>
        <v>22500</v>
      </c>
    </row>
    <row r="117" spans="1:13" x14ac:dyDescent="0.25">
      <c r="A117" s="57"/>
      <c r="B117" s="213" t="s">
        <v>164</v>
      </c>
      <c r="C117" s="11" t="s">
        <v>72</v>
      </c>
      <c r="D117" s="11" t="s">
        <v>58</v>
      </c>
      <c r="E117" s="88">
        <v>1</v>
      </c>
      <c r="F117" s="39">
        <v>10000</v>
      </c>
      <c r="G117" s="17">
        <f t="shared" si="4"/>
        <v>10000</v>
      </c>
      <c r="H117" s="210"/>
      <c r="I117" s="11"/>
      <c r="J117" s="11"/>
      <c r="K117" s="88"/>
      <c r="L117" s="39"/>
      <c r="M117" s="214"/>
    </row>
    <row r="118" spans="1:13" ht="15" x14ac:dyDescent="0.25">
      <c r="A118" s="57"/>
      <c r="B118" s="95" t="s">
        <v>107</v>
      </c>
      <c r="C118" s="96"/>
      <c r="D118" s="96"/>
      <c r="E118" s="96"/>
      <c r="F118" s="97"/>
      <c r="G118" s="211">
        <f>SUM(G107:G117)</f>
        <v>265800</v>
      </c>
      <c r="H118" s="99" t="s">
        <v>108</v>
      </c>
      <c r="I118" s="96"/>
      <c r="J118" s="96"/>
      <c r="K118" s="96"/>
      <c r="L118" s="97"/>
      <c r="M118" s="216">
        <f>SUM(M107:M117)</f>
        <v>895500</v>
      </c>
    </row>
    <row r="119" spans="1:13" ht="15" thickBot="1" x14ac:dyDescent="0.3">
      <c r="A119" s="57"/>
      <c r="B119" s="100" t="s">
        <v>20</v>
      </c>
      <c r="C119" s="101"/>
      <c r="D119" s="101"/>
      <c r="E119" s="101"/>
      <c r="F119" s="101"/>
      <c r="G119" s="101"/>
      <c r="H119" s="102" t="s">
        <v>20</v>
      </c>
      <c r="I119" s="103"/>
      <c r="J119" s="103"/>
      <c r="K119" s="103"/>
      <c r="L119" s="103"/>
      <c r="M119" s="104"/>
    </row>
    <row r="120" spans="1:13" ht="15.75" thickBot="1" x14ac:dyDescent="0.3">
      <c r="A120" s="57"/>
      <c r="B120" s="105"/>
      <c r="C120" s="106"/>
      <c r="D120" s="106"/>
      <c r="E120" s="106"/>
      <c r="F120" s="106"/>
      <c r="G120" s="106"/>
      <c r="H120" s="105"/>
      <c r="I120" s="107"/>
      <c r="J120" s="107"/>
      <c r="K120" s="107"/>
      <c r="L120" s="107"/>
      <c r="M120" s="107"/>
    </row>
    <row r="121" spans="1:13" ht="15" x14ac:dyDescent="0.25">
      <c r="A121" s="57"/>
      <c r="B121" s="73" t="s">
        <v>110</v>
      </c>
      <c r="C121" s="74"/>
      <c r="D121" s="75"/>
      <c r="E121" s="75"/>
      <c r="F121" s="75"/>
      <c r="G121" s="75"/>
      <c r="H121" s="75"/>
      <c r="I121" s="75"/>
      <c r="J121" s="75"/>
      <c r="K121" s="75"/>
      <c r="L121" s="75"/>
      <c r="M121" s="76"/>
    </row>
    <row r="122" spans="1:13" ht="15" x14ac:dyDescent="0.25">
      <c r="A122" s="57"/>
      <c r="B122" s="41" t="s">
        <v>188</v>
      </c>
      <c r="C122" s="42"/>
      <c r="D122" s="42"/>
      <c r="E122" s="42"/>
      <c r="F122" s="42"/>
      <c r="G122" s="42"/>
      <c r="H122" s="42"/>
      <c r="I122" s="42"/>
      <c r="J122" s="42"/>
      <c r="K122" s="42"/>
      <c r="L122" s="42"/>
      <c r="M122" s="43"/>
    </row>
    <row r="123" spans="1:13" ht="15.75" thickBot="1" x14ac:dyDescent="0.3">
      <c r="A123" s="57"/>
      <c r="B123" s="80" t="s">
        <v>195</v>
      </c>
      <c r="C123" s="81"/>
      <c r="D123" s="81"/>
      <c r="E123" s="81"/>
      <c r="F123" s="81"/>
      <c r="G123" s="81"/>
      <c r="H123" s="81"/>
      <c r="I123" s="81"/>
      <c r="J123" s="81"/>
      <c r="K123" s="81"/>
      <c r="L123" s="81"/>
      <c r="M123" s="82"/>
    </row>
    <row r="124" spans="1:13" ht="30" x14ac:dyDescent="0.25">
      <c r="A124" s="57"/>
      <c r="B124" s="83" t="s">
        <v>24</v>
      </c>
      <c r="C124" s="84" t="s">
        <v>25</v>
      </c>
      <c r="D124" s="85" t="s">
        <v>1</v>
      </c>
      <c r="E124" s="85" t="s">
        <v>2</v>
      </c>
      <c r="F124" s="85" t="s">
        <v>3</v>
      </c>
      <c r="G124" s="86" t="s">
        <v>7</v>
      </c>
      <c r="H124" s="85" t="s">
        <v>24</v>
      </c>
      <c r="I124" s="84" t="s">
        <v>25</v>
      </c>
      <c r="J124" s="85" t="s">
        <v>1</v>
      </c>
      <c r="K124" s="85" t="s">
        <v>2</v>
      </c>
      <c r="L124" s="85" t="s">
        <v>3</v>
      </c>
      <c r="M124" s="212" t="s">
        <v>7</v>
      </c>
    </row>
    <row r="125" spans="1:13" ht="28.5" x14ac:dyDescent="0.25">
      <c r="A125" s="57"/>
      <c r="B125" s="213" t="s">
        <v>159</v>
      </c>
      <c r="C125" s="11" t="s">
        <v>158</v>
      </c>
      <c r="D125" s="11" t="s">
        <v>93</v>
      </c>
      <c r="E125" s="88">
        <v>9</v>
      </c>
      <c r="F125" s="39">
        <v>11000</v>
      </c>
      <c r="G125" s="17">
        <f>+E125*F125</f>
        <v>99000</v>
      </c>
      <c r="H125" s="10" t="s">
        <v>32</v>
      </c>
      <c r="I125" s="19" t="s">
        <v>87</v>
      </c>
      <c r="J125" s="11" t="s">
        <v>31</v>
      </c>
      <c r="K125" s="38">
        <v>9</v>
      </c>
      <c r="L125" s="205">
        <v>16000</v>
      </c>
      <c r="M125" s="214">
        <f t="shared" ref="M125:M131" si="5">K125*L125</f>
        <v>144000</v>
      </c>
    </row>
    <row r="126" spans="1:13" ht="42.75" x14ac:dyDescent="0.25">
      <c r="A126" s="57"/>
      <c r="B126" s="213" t="s">
        <v>160</v>
      </c>
      <c r="C126" s="206" t="s">
        <v>174</v>
      </c>
      <c r="D126" s="206" t="s">
        <v>77</v>
      </c>
      <c r="E126" s="207">
        <v>9</v>
      </c>
      <c r="F126" s="208">
        <v>2000</v>
      </c>
      <c r="G126" s="215">
        <f>+E126*F126</f>
        <v>18000</v>
      </c>
      <c r="H126" s="10" t="s">
        <v>32</v>
      </c>
      <c r="I126" s="19" t="s">
        <v>88</v>
      </c>
      <c r="J126" s="11" t="s">
        <v>31</v>
      </c>
      <c r="K126" s="38">
        <v>9</v>
      </c>
      <c r="L126" s="205">
        <v>16000</v>
      </c>
      <c r="M126" s="214">
        <f t="shared" si="5"/>
        <v>144000</v>
      </c>
    </row>
    <row r="127" spans="1:13" ht="42.75" x14ac:dyDescent="0.25">
      <c r="A127" s="57"/>
      <c r="B127" s="24" t="s">
        <v>160</v>
      </c>
      <c r="C127" s="11" t="s">
        <v>181</v>
      </c>
      <c r="D127" s="11" t="s">
        <v>77</v>
      </c>
      <c r="E127" s="38">
        <v>9</v>
      </c>
      <c r="F127" s="39">
        <v>1000</v>
      </c>
      <c r="G127" s="17">
        <f>+E127*F127</f>
        <v>9000</v>
      </c>
      <c r="H127" s="10" t="s">
        <v>32</v>
      </c>
      <c r="I127" s="19" t="s">
        <v>167</v>
      </c>
      <c r="J127" s="11" t="s">
        <v>31</v>
      </c>
      <c r="K127" s="38">
        <v>9</v>
      </c>
      <c r="L127" s="205">
        <v>16000</v>
      </c>
      <c r="M127" s="214">
        <f t="shared" si="5"/>
        <v>144000</v>
      </c>
    </row>
    <row r="128" spans="1:13" ht="28.5" x14ac:dyDescent="0.25">
      <c r="A128" s="57"/>
      <c r="B128" s="37" t="s">
        <v>160</v>
      </c>
      <c r="C128" s="11" t="s">
        <v>172</v>
      </c>
      <c r="D128" s="11" t="s">
        <v>77</v>
      </c>
      <c r="E128" s="38"/>
      <c r="F128" s="39"/>
      <c r="G128" s="40">
        <f>+E128*F128</f>
        <v>0</v>
      </c>
      <c r="H128" s="10"/>
      <c r="I128" s="19"/>
      <c r="J128" s="11"/>
      <c r="K128" s="38"/>
      <c r="L128" s="205"/>
      <c r="M128" s="214"/>
    </row>
    <row r="129" spans="1:13" ht="42.75" x14ac:dyDescent="0.25">
      <c r="A129" s="57"/>
      <c r="B129" s="213" t="s">
        <v>160</v>
      </c>
      <c r="C129" s="25" t="s">
        <v>175</v>
      </c>
      <c r="D129" s="206" t="s">
        <v>77</v>
      </c>
      <c r="E129" s="207">
        <v>9</v>
      </c>
      <c r="F129" s="39">
        <v>1000</v>
      </c>
      <c r="G129" s="17">
        <f>+E129*F129</f>
        <v>9000</v>
      </c>
      <c r="H129" s="10" t="s">
        <v>32</v>
      </c>
      <c r="I129" s="19" t="s">
        <v>89</v>
      </c>
      <c r="J129" s="11" t="s">
        <v>31</v>
      </c>
      <c r="K129" s="38">
        <v>9</v>
      </c>
      <c r="L129" s="205">
        <v>16000</v>
      </c>
      <c r="M129" s="214">
        <f t="shared" si="5"/>
        <v>144000</v>
      </c>
    </row>
    <row r="130" spans="1:13" ht="42.75" x14ac:dyDescent="0.25">
      <c r="A130" s="57"/>
      <c r="B130" s="213" t="s">
        <v>161</v>
      </c>
      <c r="C130" s="11" t="s">
        <v>156</v>
      </c>
      <c r="D130" s="11" t="s">
        <v>58</v>
      </c>
      <c r="E130" s="88">
        <v>1</v>
      </c>
      <c r="F130" s="39">
        <v>3000</v>
      </c>
      <c r="G130" s="17">
        <f>+F130*E130</f>
        <v>3000</v>
      </c>
      <c r="H130" s="10" t="s">
        <v>66</v>
      </c>
      <c r="I130" s="19" t="s">
        <v>90</v>
      </c>
      <c r="J130" s="11" t="s">
        <v>31</v>
      </c>
      <c r="K130" s="38">
        <v>9</v>
      </c>
      <c r="L130" s="205">
        <v>11000</v>
      </c>
      <c r="M130" s="214">
        <f t="shared" si="5"/>
        <v>99000</v>
      </c>
    </row>
    <row r="131" spans="1:13" ht="71.25" x14ac:dyDescent="0.25">
      <c r="A131" s="57"/>
      <c r="B131" s="24" t="s">
        <v>162</v>
      </c>
      <c r="C131" s="11" t="s">
        <v>192</v>
      </c>
      <c r="D131" s="11" t="s">
        <v>58</v>
      </c>
      <c r="E131" s="38">
        <v>1</v>
      </c>
      <c r="F131" s="39">
        <v>5000</v>
      </c>
      <c r="G131" s="17">
        <f>+F131*E131</f>
        <v>5000</v>
      </c>
      <c r="H131" s="10" t="s">
        <v>66</v>
      </c>
      <c r="I131" s="19" t="s">
        <v>91</v>
      </c>
      <c r="J131" s="11" t="s">
        <v>31</v>
      </c>
      <c r="K131" s="38">
        <v>9</v>
      </c>
      <c r="L131" s="205">
        <v>11000</v>
      </c>
      <c r="M131" s="214">
        <f t="shared" si="5"/>
        <v>99000</v>
      </c>
    </row>
    <row r="132" spans="1:13" x14ac:dyDescent="0.25">
      <c r="A132" s="57"/>
      <c r="B132" s="24" t="s">
        <v>76</v>
      </c>
      <c r="C132" s="11" t="s">
        <v>180</v>
      </c>
      <c r="D132" s="11" t="s">
        <v>58</v>
      </c>
      <c r="E132" s="38">
        <v>9</v>
      </c>
      <c r="F132" s="39">
        <v>300</v>
      </c>
      <c r="G132" s="17">
        <f>+F132*E132</f>
        <v>2700</v>
      </c>
      <c r="H132" s="10"/>
      <c r="I132" s="19"/>
      <c r="J132" s="11"/>
      <c r="K132" s="38"/>
      <c r="L132" s="205"/>
      <c r="M132" s="214"/>
    </row>
    <row r="133" spans="1:13" ht="42.75" x14ac:dyDescent="0.25">
      <c r="A133" s="57"/>
      <c r="B133" s="24" t="s">
        <v>76</v>
      </c>
      <c r="C133" s="11" t="s">
        <v>194</v>
      </c>
      <c r="D133" s="11" t="s">
        <v>58</v>
      </c>
      <c r="E133" s="38">
        <v>1</v>
      </c>
      <c r="F133" s="39">
        <v>6000</v>
      </c>
      <c r="G133" s="17">
        <f>+F133*E133</f>
        <v>6000</v>
      </c>
      <c r="H133" s="7" t="s">
        <v>166</v>
      </c>
      <c r="I133" s="11" t="s">
        <v>168</v>
      </c>
      <c r="J133" s="11" t="s">
        <v>93</v>
      </c>
      <c r="K133" s="88">
        <v>9</v>
      </c>
      <c r="L133" s="39">
        <v>2500</v>
      </c>
      <c r="M133" s="214">
        <f>+L133*K133</f>
        <v>22500</v>
      </c>
    </row>
    <row r="134" spans="1:13" ht="42.75" x14ac:dyDescent="0.25">
      <c r="A134" s="57"/>
      <c r="B134" s="24" t="s">
        <v>163</v>
      </c>
      <c r="C134" s="11" t="s">
        <v>157</v>
      </c>
      <c r="D134" s="11" t="s">
        <v>93</v>
      </c>
      <c r="E134" s="38">
        <v>1</v>
      </c>
      <c r="F134" s="39">
        <v>17700</v>
      </c>
      <c r="G134" s="17">
        <f t="shared" ref="G134" si="6">+F134*E134</f>
        <v>17700</v>
      </c>
      <c r="H134" s="7"/>
      <c r="I134" s="11"/>
      <c r="J134" s="11"/>
      <c r="K134" s="88"/>
      <c r="L134" s="39"/>
      <c r="M134" s="214"/>
    </row>
    <row r="135" spans="1:13" x14ac:dyDescent="0.25">
      <c r="A135" s="57"/>
      <c r="B135" s="213" t="s">
        <v>164</v>
      </c>
      <c r="C135" s="11" t="s">
        <v>72</v>
      </c>
      <c r="D135" s="11" t="s">
        <v>58</v>
      </c>
      <c r="E135" s="88">
        <v>1</v>
      </c>
      <c r="F135" s="39">
        <v>10000</v>
      </c>
      <c r="G135" s="17">
        <f t="shared" ref="G135" si="7">+F135*E135</f>
        <v>10000</v>
      </c>
      <c r="H135" s="10"/>
      <c r="I135" s="19"/>
      <c r="J135" s="11"/>
      <c r="K135" s="38"/>
      <c r="L135" s="205"/>
      <c r="M135" s="214"/>
    </row>
    <row r="136" spans="1:13" ht="15" x14ac:dyDescent="0.25">
      <c r="A136" s="57"/>
      <c r="B136" s="95" t="s">
        <v>111</v>
      </c>
      <c r="C136" s="96"/>
      <c r="D136" s="96"/>
      <c r="E136" s="96"/>
      <c r="F136" s="97"/>
      <c r="G136" s="211">
        <f>SUM(G125:G135)</f>
        <v>179400</v>
      </c>
      <c r="H136" s="99" t="s">
        <v>112</v>
      </c>
      <c r="I136" s="96"/>
      <c r="J136" s="96"/>
      <c r="K136" s="96"/>
      <c r="L136" s="97"/>
      <c r="M136" s="216">
        <f>SUM(M125:M135)</f>
        <v>796500</v>
      </c>
    </row>
    <row r="137" spans="1:13" ht="15" thickBot="1" x14ac:dyDescent="0.3">
      <c r="A137" s="57"/>
      <c r="B137" s="100" t="s">
        <v>20</v>
      </c>
      <c r="C137" s="101"/>
      <c r="D137" s="101"/>
      <c r="E137" s="101"/>
      <c r="F137" s="101"/>
      <c r="G137" s="101"/>
      <c r="H137" s="102" t="s">
        <v>20</v>
      </c>
      <c r="I137" s="103"/>
      <c r="J137" s="103"/>
      <c r="K137" s="103"/>
      <c r="L137" s="103"/>
      <c r="M137" s="104"/>
    </row>
    <row r="138" spans="1:13" ht="15.75" thickBot="1" x14ac:dyDescent="0.3">
      <c r="A138" s="57"/>
      <c r="B138" s="105"/>
      <c r="C138" s="106"/>
      <c r="D138" s="106"/>
      <c r="E138" s="106"/>
      <c r="F138" s="106"/>
      <c r="G138" s="106"/>
      <c r="H138" s="105"/>
      <c r="I138" s="107"/>
      <c r="J138" s="107"/>
      <c r="K138" s="107"/>
      <c r="L138" s="107"/>
      <c r="M138" s="107"/>
    </row>
    <row r="139" spans="1:13" ht="15" x14ac:dyDescent="0.25">
      <c r="A139" s="57"/>
      <c r="B139" s="73" t="s">
        <v>114</v>
      </c>
      <c r="C139" s="74"/>
      <c r="D139" s="75"/>
      <c r="E139" s="75"/>
      <c r="F139" s="75"/>
      <c r="G139" s="75"/>
      <c r="H139" s="75"/>
      <c r="I139" s="75"/>
      <c r="J139" s="75"/>
      <c r="K139" s="75"/>
      <c r="L139" s="75"/>
      <c r="M139" s="76"/>
    </row>
    <row r="140" spans="1:13" ht="15" customHeight="1" x14ac:dyDescent="0.25">
      <c r="A140" s="57"/>
      <c r="B140" s="44" t="s">
        <v>106</v>
      </c>
      <c r="C140" s="45"/>
      <c r="D140" s="45"/>
      <c r="E140" s="45"/>
      <c r="F140" s="45"/>
      <c r="G140" s="45"/>
      <c r="H140" s="45"/>
      <c r="I140" s="45"/>
      <c r="J140" s="45"/>
      <c r="K140" s="45"/>
      <c r="L140" s="45"/>
      <c r="M140" s="46"/>
    </row>
    <row r="141" spans="1:13" ht="15.75" thickBot="1" x14ac:dyDescent="0.3">
      <c r="A141" s="57"/>
      <c r="B141" s="80" t="s">
        <v>195</v>
      </c>
      <c r="C141" s="81"/>
      <c r="D141" s="81"/>
      <c r="E141" s="81"/>
      <c r="F141" s="81"/>
      <c r="G141" s="81"/>
      <c r="H141" s="81"/>
      <c r="I141" s="81"/>
      <c r="J141" s="81"/>
      <c r="K141" s="81"/>
      <c r="L141" s="81"/>
      <c r="M141" s="82"/>
    </row>
    <row r="142" spans="1:13" ht="30" x14ac:dyDescent="0.25">
      <c r="A142" s="57"/>
      <c r="B142" s="83" t="s">
        <v>24</v>
      </c>
      <c r="C142" s="84" t="s">
        <v>25</v>
      </c>
      <c r="D142" s="85" t="s">
        <v>1</v>
      </c>
      <c r="E142" s="85" t="s">
        <v>2</v>
      </c>
      <c r="F142" s="85" t="s">
        <v>3</v>
      </c>
      <c r="G142" s="86" t="s">
        <v>7</v>
      </c>
      <c r="H142" s="85" t="s">
        <v>24</v>
      </c>
      <c r="I142" s="84" t="s">
        <v>25</v>
      </c>
      <c r="J142" s="85" t="s">
        <v>1</v>
      </c>
      <c r="K142" s="85" t="s">
        <v>2</v>
      </c>
      <c r="L142" s="85" t="s">
        <v>3</v>
      </c>
      <c r="M142" s="212" t="s">
        <v>7</v>
      </c>
    </row>
    <row r="143" spans="1:13" ht="28.5" x14ac:dyDescent="0.25">
      <c r="A143" s="57"/>
      <c r="B143" s="217"/>
      <c r="C143" s="218"/>
      <c r="D143" s="218"/>
      <c r="E143" s="177"/>
      <c r="F143" s="219"/>
      <c r="G143" s="165"/>
      <c r="H143" s="7" t="s">
        <v>32</v>
      </c>
      <c r="I143" s="8" t="s">
        <v>70</v>
      </c>
      <c r="J143" s="206" t="s">
        <v>31</v>
      </c>
      <c r="K143" s="207">
        <v>6</v>
      </c>
      <c r="L143" s="205">
        <v>16000</v>
      </c>
      <c r="M143" s="214">
        <f>K143*L143</f>
        <v>96000</v>
      </c>
    </row>
    <row r="144" spans="1:13" ht="28.5" x14ac:dyDescent="0.25">
      <c r="A144" s="57"/>
      <c r="B144" s="204"/>
      <c r="C144" s="11"/>
      <c r="D144" s="11"/>
      <c r="E144" s="88"/>
      <c r="F144" s="39"/>
      <c r="G144" s="40"/>
      <c r="H144" s="7" t="s">
        <v>32</v>
      </c>
      <c r="I144" s="8" t="s">
        <v>79</v>
      </c>
      <c r="J144" s="206" t="s">
        <v>31</v>
      </c>
      <c r="K144" s="207">
        <v>6</v>
      </c>
      <c r="L144" s="205">
        <v>16000</v>
      </c>
      <c r="M144" s="214">
        <f>K144*L144</f>
        <v>96000</v>
      </c>
    </row>
    <row r="145" spans="1:13" ht="42.75" x14ac:dyDescent="0.25">
      <c r="A145" s="57"/>
      <c r="B145" s="220"/>
      <c r="C145" s="1"/>
      <c r="D145" s="218"/>
      <c r="E145" s="221"/>
      <c r="F145" s="219"/>
      <c r="G145" s="165"/>
      <c r="H145" s="7" t="s">
        <v>32</v>
      </c>
      <c r="I145" s="8" t="s">
        <v>80</v>
      </c>
      <c r="J145" s="206" t="s">
        <v>31</v>
      </c>
      <c r="K145" s="207">
        <v>6</v>
      </c>
      <c r="L145" s="205">
        <v>16000</v>
      </c>
      <c r="M145" s="214">
        <f>K145*L145</f>
        <v>96000</v>
      </c>
    </row>
    <row r="146" spans="1:13" ht="15" x14ac:dyDescent="0.25">
      <c r="A146" s="57"/>
      <c r="B146" s="95" t="s">
        <v>115</v>
      </c>
      <c r="C146" s="96"/>
      <c r="D146" s="96"/>
      <c r="E146" s="96"/>
      <c r="F146" s="97"/>
      <c r="G146" s="211">
        <f>SUM(G143:G145)</f>
        <v>0</v>
      </c>
      <c r="H146" s="99" t="s">
        <v>116</v>
      </c>
      <c r="I146" s="96"/>
      <c r="J146" s="96"/>
      <c r="K146" s="96"/>
      <c r="L146" s="97"/>
      <c r="M146" s="56">
        <f>SUM(M143:M145)</f>
        <v>288000</v>
      </c>
    </row>
    <row r="147" spans="1:13" ht="15" thickBot="1" x14ac:dyDescent="0.3">
      <c r="A147" s="57"/>
      <c r="B147" s="100" t="s">
        <v>20</v>
      </c>
      <c r="C147" s="101"/>
      <c r="D147" s="101"/>
      <c r="E147" s="101"/>
      <c r="F147" s="101"/>
      <c r="G147" s="101"/>
      <c r="H147" s="102" t="s">
        <v>20</v>
      </c>
      <c r="I147" s="103"/>
      <c r="J147" s="103"/>
      <c r="K147" s="103"/>
      <c r="L147" s="103"/>
      <c r="M147" s="104"/>
    </row>
    <row r="148" spans="1:13" ht="15.75" thickBot="1" x14ac:dyDescent="0.3">
      <c r="A148" s="57"/>
      <c r="B148" s="105"/>
      <c r="C148" s="106"/>
      <c r="D148" s="106"/>
      <c r="E148" s="106"/>
      <c r="F148" s="106"/>
      <c r="G148" s="106"/>
      <c r="H148" s="105"/>
      <c r="I148" s="107"/>
      <c r="J148" s="107"/>
      <c r="K148" s="107"/>
      <c r="L148" s="107"/>
      <c r="M148" s="107"/>
    </row>
    <row r="149" spans="1:13" ht="15" x14ac:dyDescent="0.25">
      <c r="A149" s="57"/>
      <c r="B149" s="73" t="s">
        <v>118</v>
      </c>
      <c r="C149" s="74"/>
      <c r="D149" s="75"/>
      <c r="E149" s="75"/>
      <c r="F149" s="75"/>
      <c r="G149" s="75"/>
      <c r="H149" s="75"/>
      <c r="I149" s="75"/>
      <c r="J149" s="75"/>
      <c r="K149" s="75"/>
      <c r="L149" s="75"/>
      <c r="M149" s="76"/>
    </row>
    <row r="150" spans="1:13" ht="15" x14ac:dyDescent="0.25">
      <c r="A150" s="57"/>
      <c r="B150" s="47" t="s">
        <v>109</v>
      </c>
      <c r="C150" s="48"/>
      <c r="D150" s="48"/>
      <c r="E150" s="48"/>
      <c r="F150" s="48"/>
      <c r="G150" s="48"/>
      <c r="H150" s="48"/>
      <c r="I150" s="48"/>
      <c r="J150" s="48"/>
      <c r="K150" s="48"/>
      <c r="L150" s="48"/>
      <c r="M150" s="49"/>
    </row>
    <row r="151" spans="1:13" ht="15.75" thickBot="1" x14ac:dyDescent="0.3">
      <c r="A151" s="57"/>
      <c r="B151" s="100" t="s">
        <v>195</v>
      </c>
      <c r="C151" s="222"/>
      <c r="D151" s="222"/>
      <c r="E151" s="222"/>
      <c r="F151" s="222"/>
      <c r="G151" s="222"/>
      <c r="H151" s="222"/>
      <c r="I151" s="222"/>
      <c r="J151" s="222"/>
      <c r="K151" s="222"/>
      <c r="L151" s="222"/>
      <c r="M151" s="223"/>
    </row>
    <row r="152" spans="1:13" ht="30" x14ac:dyDescent="0.25">
      <c r="A152" s="57"/>
      <c r="B152" s="83" t="s">
        <v>24</v>
      </c>
      <c r="C152" s="84" t="s">
        <v>25</v>
      </c>
      <c r="D152" s="85" t="s">
        <v>1</v>
      </c>
      <c r="E152" s="85" t="s">
        <v>2</v>
      </c>
      <c r="F152" s="85" t="s">
        <v>3</v>
      </c>
      <c r="G152" s="86" t="s">
        <v>7</v>
      </c>
      <c r="H152" s="85" t="s">
        <v>24</v>
      </c>
      <c r="I152" s="84" t="s">
        <v>25</v>
      </c>
      <c r="J152" s="85" t="s">
        <v>1</v>
      </c>
      <c r="K152" s="85" t="s">
        <v>2</v>
      </c>
      <c r="L152" s="85" t="s">
        <v>3</v>
      </c>
      <c r="M152" s="212" t="s">
        <v>7</v>
      </c>
    </row>
    <row r="153" spans="1:13" ht="28.5" x14ac:dyDescent="0.25">
      <c r="A153" s="57"/>
      <c r="B153" s="217"/>
      <c r="C153" s="218"/>
      <c r="D153" s="218"/>
      <c r="E153" s="177"/>
      <c r="F153" s="219"/>
      <c r="G153" s="165"/>
      <c r="H153" s="7" t="s">
        <v>32</v>
      </c>
      <c r="I153" s="8" t="s">
        <v>70</v>
      </c>
      <c r="J153" s="206" t="s">
        <v>31</v>
      </c>
      <c r="K153" s="207">
        <v>6</v>
      </c>
      <c r="L153" s="205">
        <v>16000</v>
      </c>
      <c r="M153" s="214">
        <f>K153*L153</f>
        <v>96000</v>
      </c>
    </row>
    <row r="154" spans="1:13" ht="28.5" x14ac:dyDescent="0.25">
      <c r="A154" s="57"/>
      <c r="B154" s="204"/>
      <c r="C154" s="11"/>
      <c r="D154" s="11"/>
      <c r="E154" s="88"/>
      <c r="F154" s="39"/>
      <c r="G154" s="40"/>
      <c r="H154" s="7" t="s">
        <v>32</v>
      </c>
      <c r="I154" s="8" t="s">
        <v>79</v>
      </c>
      <c r="J154" s="206" t="s">
        <v>31</v>
      </c>
      <c r="K154" s="207">
        <v>6</v>
      </c>
      <c r="L154" s="205">
        <v>16000</v>
      </c>
      <c r="M154" s="214">
        <f>K154*L154</f>
        <v>96000</v>
      </c>
    </row>
    <row r="155" spans="1:13" ht="42.75" x14ac:dyDescent="0.25">
      <c r="A155" s="57"/>
      <c r="B155" s="220"/>
      <c r="C155" s="1"/>
      <c r="D155" s="218"/>
      <c r="E155" s="221"/>
      <c r="F155" s="219"/>
      <c r="G155" s="165"/>
      <c r="H155" s="7" t="s">
        <v>32</v>
      </c>
      <c r="I155" s="8" t="s">
        <v>80</v>
      </c>
      <c r="J155" s="206" t="s">
        <v>31</v>
      </c>
      <c r="K155" s="207">
        <v>6</v>
      </c>
      <c r="L155" s="205">
        <v>16000</v>
      </c>
      <c r="M155" s="214">
        <f>K155*L155</f>
        <v>96000</v>
      </c>
    </row>
    <row r="156" spans="1:13" ht="15.75" thickBot="1" x14ac:dyDescent="0.3">
      <c r="A156" s="57"/>
      <c r="B156" s="224" t="s">
        <v>119</v>
      </c>
      <c r="C156" s="225"/>
      <c r="D156" s="225"/>
      <c r="E156" s="225"/>
      <c r="F156" s="226"/>
      <c r="G156" s="227">
        <f>SUM(G153:G155)</f>
        <v>0</v>
      </c>
      <c r="H156" s="228" t="s">
        <v>120</v>
      </c>
      <c r="I156" s="225"/>
      <c r="J156" s="225"/>
      <c r="K156" s="225"/>
      <c r="L156" s="226"/>
      <c r="M156" s="229">
        <f>SUM(M153:M155)</f>
        <v>288000</v>
      </c>
    </row>
    <row r="157" spans="1:13" ht="15" thickBot="1" x14ac:dyDescent="0.3">
      <c r="A157" s="57"/>
      <c r="B157" s="230" t="s">
        <v>20</v>
      </c>
      <c r="C157" s="231"/>
      <c r="D157" s="231"/>
      <c r="E157" s="231"/>
      <c r="F157" s="231"/>
      <c r="G157" s="231"/>
      <c r="H157" s="232" t="s">
        <v>20</v>
      </c>
      <c r="I157" s="233"/>
      <c r="J157" s="233"/>
      <c r="K157" s="233"/>
      <c r="L157" s="233"/>
      <c r="M157" s="234"/>
    </row>
    <row r="158" spans="1:13" ht="15.75" thickBot="1" x14ac:dyDescent="0.3">
      <c r="A158" s="57"/>
      <c r="B158" s="105"/>
      <c r="C158" s="106"/>
      <c r="D158" s="106"/>
      <c r="E158" s="106"/>
      <c r="F158" s="106"/>
      <c r="G158" s="106"/>
      <c r="H158" s="105"/>
      <c r="I158" s="107"/>
      <c r="J158" s="107"/>
      <c r="K158" s="107"/>
      <c r="L158" s="107"/>
      <c r="M158" s="107"/>
    </row>
    <row r="159" spans="1:13" ht="15" x14ac:dyDescent="0.25">
      <c r="A159" s="57"/>
      <c r="B159" s="73" t="s">
        <v>121</v>
      </c>
      <c r="C159" s="74"/>
      <c r="D159" s="75"/>
      <c r="E159" s="75"/>
      <c r="F159" s="75"/>
      <c r="G159" s="75"/>
      <c r="H159" s="75"/>
      <c r="I159" s="75"/>
      <c r="J159" s="75"/>
      <c r="K159" s="75"/>
      <c r="L159" s="75"/>
      <c r="M159" s="76"/>
    </row>
    <row r="160" spans="1:13" ht="15" x14ac:dyDescent="0.25">
      <c r="A160" s="57"/>
      <c r="B160" s="50" t="s">
        <v>113</v>
      </c>
      <c r="C160" s="51"/>
      <c r="D160" s="51"/>
      <c r="E160" s="51"/>
      <c r="F160" s="51"/>
      <c r="G160" s="51"/>
      <c r="H160" s="51"/>
      <c r="I160" s="51"/>
      <c r="J160" s="51"/>
      <c r="K160" s="51"/>
      <c r="L160" s="51"/>
      <c r="M160" s="52"/>
    </row>
    <row r="161" spans="1:13" ht="15.75" thickBot="1" x14ac:dyDescent="0.3">
      <c r="A161" s="57"/>
      <c r="B161" s="80" t="s">
        <v>195</v>
      </c>
      <c r="C161" s="81"/>
      <c r="D161" s="81"/>
      <c r="E161" s="81"/>
      <c r="F161" s="81"/>
      <c r="G161" s="81"/>
      <c r="H161" s="81"/>
      <c r="I161" s="81"/>
      <c r="J161" s="81"/>
      <c r="K161" s="81"/>
      <c r="L161" s="81"/>
      <c r="M161" s="82"/>
    </row>
    <row r="162" spans="1:13" ht="30" x14ac:dyDescent="0.25">
      <c r="A162" s="57"/>
      <c r="B162" s="83" t="s">
        <v>24</v>
      </c>
      <c r="C162" s="84" t="s">
        <v>25</v>
      </c>
      <c r="D162" s="85" t="s">
        <v>1</v>
      </c>
      <c r="E162" s="85" t="s">
        <v>2</v>
      </c>
      <c r="F162" s="85" t="s">
        <v>3</v>
      </c>
      <c r="G162" s="86" t="s">
        <v>7</v>
      </c>
      <c r="H162" s="85" t="s">
        <v>24</v>
      </c>
      <c r="I162" s="84" t="s">
        <v>25</v>
      </c>
      <c r="J162" s="85" t="s">
        <v>1</v>
      </c>
      <c r="K162" s="85" t="s">
        <v>2</v>
      </c>
      <c r="L162" s="85" t="s">
        <v>3</v>
      </c>
      <c r="M162" s="212" t="s">
        <v>7</v>
      </c>
    </row>
    <row r="163" spans="1:13" ht="28.5" x14ac:dyDescent="0.25">
      <c r="A163" s="57"/>
      <c r="B163" s="217"/>
      <c r="C163" s="218"/>
      <c r="D163" s="218"/>
      <c r="E163" s="177"/>
      <c r="F163" s="219"/>
      <c r="G163" s="165"/>
      <c r="H163" s="7" t="s">
        <v>32</v>
      </c>
      <c r="I163" s="19" t="s">
        <v>70</v>
      </c>
      <c r="J163" s="235" t="s">
        <v>31</v>
      </c>
      <c r="K163" s="88">
        <v>6</v>
      </c>
      <c r="L163" s="205">
        <v>16000</v>
      </c>
      <c r="M163" s="214">
        <f>K163*L163</f>
        <v>96000</v>
      </c>
    </row>
    <row r="164" spans="1:13" ht="28.5" x14ac:dyDescent="0.25">
      <c r="A164" s="57"/>
      <c r="B164" s="204"/>
      <c r="C164" s="11"/>
      <c r="D164" s="11"/>
      <c r="E164" s="88"/>
      <c r="F164" s="39"/>
      <c r="G164" s="40"/>
      <c r="H164" s="7" t="s">
        <v>32</v>
      </c>
      <c r="I164" s="236" t="s">
        <v>79</v>
      </c>
      <c r="J164" s="235" t="s">
        <v>31</v>
      </c>
      <c r="K164" s="88">
        <v>6</v>
      </c>
      <c r="L164" s="205">
        <v>16000</v>
      </c>
      <c r="M164" s="214">
        <f>K164*L164</f>
        <v>96000</v>
      </c>
    </row>
    <row r="165" spans="1:13" ht="42.75" x14ac:dyDescent="0.25">
      <c r="A165" s="57"/>
      <c r="B165" s="220"/>
      <c r="C165" s="1"/>
      <c r="D165" s="218"/>
      <c r="E165" s="221"/>
      <c r="F165" s="219"/>
      <c r="G165" s="165"/>
      <c r="H165" s="7" t="s">
        <v>32</v>
      </c>
      <c r="I165" s="236" t="s">
        <v>80</v>
      </c>
      <c r="J165" s="235" t="s">
        <v>31</v>
      </c>
      <c r="K165" s="88">
        <v>6</v>
      </c>
      <c r="L165" s="205">
        <v>16000</v>
      </c>
      <c r="M165" s="214">
        <f>K165*L165</f>
        <v>96000</v>
      </c>
    </row>
    <row r="166" spans="1:13" ht="15" x14ac:dyDescent="0.25">
      <c r="A166" s="57"/>
      <c r="B166" s="95" t="s">
        <v>122</v>
      </c>
      <c r="C166" s="96"/>
      <c r="D166" s="96"/>
      <c r="E166" s="96"/>
      <c r="F166" s="97"/>
      <c r="G166" s="211">
        <f>SUM(G163:G165)</f>
        <v>0</v>
      </c>
      <c r="H166" s="99" t="s">
        <v>123</v>
      </c>
      <c r="I166" s="96"/>
      <c r="J166" s="96"/>
      <c r="K166" s="96"/>
      <c r="L166" s="97"/>
      <c r="M166" s="56">
        <f>SUM(M163:M165)</f>
        <v>288000</v>
      </c>
    </row>
    <row r="167" spans="1:13" ht="15" thickBot="1" x14ac:dyDescent="0.3">
      <c r="A167" s="57"/>
      <c r="B167" s="100" t="s">
        <v>20</v>
      </c>
      <c r="C167" s="101"/>
      <c r="D167" s="101"/>
      <c r="E167" s="101"/>
      <c r="F167" s="101"/>
      <c r="G167" s="101"/>
      <c r="H167" s="102" t="s">
        <v>20</v>
      </c>
      <c r="I167" s="103"/>
      <c r="J167" s="103"/>
      <c r="K167" s="103"/>
      <c r="L167" s="103"/>
      <c r="M167" s="104"/>
    </row>
    <row r="168" spans="1:13" ht="15.75" thickBot="1" x14ac:dyDescent="0.3">
      <c r="A168" s="57"/>
      <c r="B168" s="105"/>
      <c r="C168" s="106"/>
      <c r="D168" s="106"/>
      <c r="E168" s="106"/>
      <c r="F168" s="106"/>
      <c r="G168" s="106"/>
      <c r="H168" s="105"/>
      <c r="I168" s="107"/>
      <c r="J168" s="107"/>
      <c r="K168" s="107"/>
      <c r="L168" s="107"/>
      <c r="M168" s="107"/>
    </row>
    <row r="169" spans="1:13" ht="15" x14ac:dyDescent="0.25">
      <c r="A169" s="57"/>
      <c r="B169" s="73" t="s">
        <v>139</v>
      </c>
      <c r="C169" s="74"/>
      <c r="D169" s="75"/>
      <c r="E169" s="75"/>
      <c r="F169" s="75"/>
      <c r="G169" s="75"/>
      <c r="H169" s="75"/>
      <c r="I169" s="75"/>
      <c r="J169" s="75"/>
      <c r="K169" s="75"/>
      <c r="L169" s="75"/>
      <c r="M169" s="76"/>
    </row>
    <row r="170" spans="1:13" ht="15" x14ac:dyDescent="0.25">
      <c r="A170" s="57"/>
      <c r="B170" s="53" t="s">
        <v>117</v>
      </c>
      <c r="C170" s="54"/>
      <c r="D170" s="54"/>
      <c r="E170" s="54"/>
      <c r="F170" s="54"/>
      <c r="G170" s="54"/>
      <c r="H170" s="54"/>
      <c r="I170" s="54"/>
      <c r="J170" s="54"/>
      <c r="K170" s="54"/>
      <c r="L170" s="54"/>
      <c r="M170" s="55"/>
    </row>
    <row r="171" spans="1:13" ht="15.75" thickBot="1" x14ac:dyDescent="0.3">
      <c r="A171" s="57"/>
      <c r="B171" s="237" t="s">
        <v>195</v>
      </c>
      <c r="C171" s="238"/>
      <c r="D171" s="238"/>
      <c r="E171" s="238"/>
      <c r="F171" s="238"/>
      <c r="G171" s="238"/>
      <c r="H171" s="238"/>
      <c r="I171" s="238"/>
      <c r="J171" s="238"/>
      <c r="K171" s="238"/>
      <c r="L171" s="238"/>
      <c r="M171" s="239"/>
    </row>
    <row r="172" spans="1:13" ht="30" x14ac:dyDescent="0.25">
      <c r="A172" s="57"/>
      <c r="B172" s="83" t="s">
        <v>24</v>
      </c>
      <c r="C172" s="84" t="s">
        <v>25</v>
      </c>
      <c r="D172" s="85" t="s">
        <v>1</v>
      </c>
      <c r="E172" s="85" t="s">
        <v>2</v>
      </c>
      <c r="F172" s="85" t="s">
        <v>3</v>
      </c>
      <c r="G172" s="86" t="s">
        <v>7</v>
      </c>
      <c r="H172" s="85" t="s">
        <v>24</v>
      </c>
      <c r="I172" s="84" t="s">
        <v>25</v>
      </c>
      <c r="J172" s="85" t="s">
        <v>1</v>
      </c>
      <c r="K172" s="85" t="s">
        <v>2</v>
      </c>
      <c r="L172" s="85" t="s">
        <v>3</v>
      </c>
      <c r="M172" s="212" t="s">
        <v>7</v>
      </c>
    </row>
    <row r="173" spans="1:13" ht="28.5" x14ac:dyDescent="0.25">
      <c r="A173" s="57"/>
      <c r="B173" s="4"/>
      <c r="C173" s="5"/>
      <c r="D173" s="218"/>
      <c r="E173" s="177"/>
      <c r="F173" s="219"/>
      <c r="G173" s="165">
        <f>E173*F173</f>
        <v>0</v>
      </c>
      <c r="H173" s="7" t="s">
        <v>32</v>
      </c>
      <c r="I173" s="19" t="s">
        <v>70</v>
      </c>
      <c r="J173" s="235" t="s">
        <v>31</v>
      </c>
      <c r="K173" s="88">
        <v>6</v>
      </c>
      <c r="L173" s="205">
        <v>16000</v>
      </c>
      <c r="M173" s="214">
        <f>K173*L173</f>
        <v>96000</v>
      </c>
    </row>
    <row r="174" spans="1:13" ht="28.5" x14ac:dyDescent="0.25">
      <c r="A174" s="57"/>
      <c r="B174" s="204"/>
      <c r="C174" s="11"/>
      <c r="D174" s="11"/>
      <c r="E174" s="88"/>
      <c r="F174" s="39"/>
      <c r="G174" s="40"/>
      <c r="H174" s="7" t="s">
        <v>32</v>
      </c>
      <c r="I174" s="236" t="s">
        <v>79</v>
      </c>
      <c r="J174" s="235" t="s">
        <v>31</v>
      </c>
      <c r="K174" s="88">
        <v>6</v>
      </c>
      <c r="L174" s="205">
        <v>16000</v>
      </c>
      <c r="M174" s="214">
        <f>K174*L174</f>
        <v>96000</v>
      </c>
    </row>
    <row r="175" spans="1:13" ht="42.75" x14ac:dyDescent="0.25">
      <c r="A175" s="57"/>
      <c r="B175" s="204"/>
      <c r="C175" s="11"/>
      <c r="D175" s="11"/>
      <c r="E175" s="88"/>
      <c r="F175" s="39"/>
      <c r="G175" s="40"/>
      <c r="H175" s="7" t="s">
        <v>32</v>
      </c>
      <c r="I175" s="236" t="s">
        <v>80</v>
      </c>
      <c r="J175" s="235" t="s">
        <v>31</v>
      </c>
      <c r="K175" s="88">
        <v>6</v>
      </c>
      <c r="L175" s="205">
        <v>16000</v>
      </c>
      <c r="M175" s="214">
        <f>K175*L175</f>
        <v>96000</v>
      </c>
    </row>
    <row r="176" spans="1:13" ht="15.75" thickBot="1" x14ac:dyDescent="0.3">
      <c r="A176" s="57"/>
      <c r="B176" s="224" t="s">
        <v>143</v>
      </c>
      <c r="C176" s="225"/>
      <c r="D176" s="225"/>
      <c r="E176" s="225"/>
      <c r="F176" s="226"/>
      <c r="G176" s="227">
        <f>SUM(G173:G175)</f>
        <v>0</v>
      </c>
      <c r="H176" s="228" t="s">
        <v>144</v>
      </c>
      <c r="I176" s="225"/>
      <c r="J176" s="225"/>
      <c r="K176" s="225"/>
      <c r="L176" s="226"/>
      <c r="M176" s="229">
        <f>SUM(M173:M175)</f>
        <v>288000</v>
      </c>
    </row>
    <row r="177" spans="1:13" ht="15.75" thickBot="1" x14ac:dyDescent="0.3">
      <c r="A177" s="57"/>
      <c r="B177" s="105"/>
      <c r="C177" s="106"/>
      <c r="D177" s="106"/>
      <c r="E177" s="106"/>
      <c r="F177" s="106"/>
      <c r="G177" s="106"/>
      <c r="H177" s="105"/>
      <c r="I177" s="107"/>
      <c r="J177" s="107"/>
      <c r="K177" s="107"/>
      <c r="L177" s="107"/>
      <c r="M177" s="107"/>
    </row>
    <row r="178" spans="1:13" ht="15" x14ac:dyDescent="0.25">
      <c r="A178" s="57"/>
      <c r="B178" s="73" t="s">
        <v>125</v>
      </c>
      <c r="C178" s="74"/>
      <c r="D178" s="75"/>
      <c r="E178" s="75"/>
      <c r="F178" s="75"/>
      <c r="G178" s="75"/>
      <c r="H178" s="75"/>
      <c r="I178" s="75"/>
      <c r="J178" s="75"/>
      <c r="K178" s="75"/>
      <c r="L178" s="75"/>
      <c r="M178" s="76"/>
    </row>
    <row r="179" spans="1:13" ht="15" x14ac:dyDescent="0.25">
      <c r="A179" s="57"/>
      <c r="B179" s="47" t="s">
        <v>124</v>
      </c>
      <c r="C179" s="48"/>
      <c r="D179" s="48"/>
      <c r="E179" s="48"/>
      <c r="F179" s="48"/>
      <c r="G179" s="48"/>
      <c r="H179" s="48"/>
      <c r="I179" s="48"/>
      <c r="J179" s="48"/>
      <c r="K179" s="48"/>
      <c r="L179" s="48"/>
      <c r="M179" s="49"/>
    </row>
    <row r="180" spans="1:13" ht="15.75" thickBot="1" x14ac:dyDescent="0.3">
      <c r="A180" s="57"/>
      <c r="B180" s="80" t="s">
        <v>195</v>
      </c>
      <c r="C180" s="81"/>
      <c r="D180" s="81"/>
      <c r="E180" s="81"/>
      <c r="F180" s="81"/>
      <c r="G180" s="81"/>
      <c r="H180" s="81"/>
      <c r="I180" s="81"/>
      <c r="J180" s="81"/>
      <c r="K180" s="81"/>
      <c r="L180" s="81"/>
      <c r="M180" s="82"/>
    </row>
    <row r="181" spans="1:13" ht="30" x14ac:dyDescent="0.25">
      <c r="A181" s="57"/>
      <c r="B181" s="83" t="s">
        <v>24</v>
      </c>
      <c r="C181" s="84" t="s">
        <v>25</v>
      </c>
      <c r="D181" s="85" t="s">
        <v>1</v>
      </c>
      <c r="E181" s="85" t="s">
        <v>2</v>
      </c>
      <c r="F181" s="85" t="s">
        <v>3</v>
      </c>
      <c r="G181" s="86" t="s">
        <v>7</v>
      </c>
      <c r="H181" s="85" t="s">
        <v>24</v>
      </c>
      <c r="I181" s="84" t="s">
        <v>25</v>
      </c>
      <c r="J181" s="85" t="s">
        <v>1</v>
      </c>
      <c r="K181" s="85" t="s">
        <v>2</v>
      </c>
      <c r="L181" s="85" t="s">
        <v>3</v>
      </c>
      <c r="M181" s="212" t="s">
        <v>7</v>
      </c>
    </row>
    <row r="182" spans="1:13" ht="28.5" x14ac:dyDescent="0.25">
      <c r="A182" s="57"/>
      <c r="B182" s="4"/>
      <c r="C182" s="5"/>
      <c r="D182" s="218"/>
      <c r="E182" s="177"/>
      <c r="F182" s="219"/>
      <c r="G182" s="165">
        <f>E182*F182</f>
        <v>0</v>
      </c>
      <c r="H182" s="7" t="s">
        <v>32</v>
      </c>
      <c r="I182" s="8" t="s">
        <v>70</v>
      </c>
      <c r="J182" s="206" t="s">
        <v>31</v>
      </c>
      <c r="K182" s="207">
        <v>6</v>
      </c>
      <c r="L182" s="240">
        <v>16000</v>
      </c>
      <c r="M182" s="214">
        <f>K182*L182</f>
        <v>96000</v>
      </c>
    </row>
    <row r="183" spans="1:13" ht="28.5" x14ac:dyDescent="0.25">
      <c r="A183" s="57"/>
      <c r="B183" s="204"/>
      <c r="C183" s="11"/>
      <c r="D183" s="11"/>
      <c r="E183" s="88"/>
      <c r="F183" s="39"/>
      <c r="G183" s="40"/>
      <c r="H183" s="7" t="s">
        <v>32</v>
      </c>
      <c r="I183" s="8" t="s">
        <v>79</v>
      </c>
      <c r="J183" s="206" t="s">
        <v>31</v>
      </c>
      <c r="K183" s="207">
        <v>6</v>
      </c>
      <c r="L183" s="240">
        <v>16000</v>
      </c>
      <c r="M183" s="214">
        <f>K183*L183</f>
        <v>96000</v>
      </c>
    </row>
    <row r="184" spans="1:13" ht="42.75" x14ac:dyDescent="0.25">
      <c r="A184" s="57"/>
      <c r="B184" s="220"/>
      <c r="C184" s="1"/>
      <c r="D184" s="218"/>
      <c r="E184" s="221"/>
      <c r="F184" s="219"/>
      <c r="G184" s="165"/>
      <c r="H184" s="7" t="s">
        <v>32</v>
      </c>
      <c r="I184" s="8" t="s">
        <v>80</v>
      </c>
      <c r="J184" s="206" t="s">
        <v>31</v>
      </c>
      <c r="K184" s="207">
        <v>6</v>
      </c>
      <c r="L184" s="240">
        <v>16000</v>
      </c>
      <c r="M184" s="214">
        <f>K184*L184</f>
        <v>96000</v>
      </c>
    </row>
    <row r="185" spans="1:13" ht="15" x14ac:dyDescent="0.25">
      <c r="A185" s="57"/>
      <c r="B185" s="95" t="s">
        <v>127</v>
      </c>
      <c r="C185" s="96"/>
      <c r="D185" s="96"/>
      <c r="E185" s="96"/>
      <c r="F185" s="97"/>
      <c r="G185" s="211">
        <f>SUM(G182:G184)</f>
        <v>0</v>
      </c>
      <c r="H185" s="99" t="s">
        <v>128</v>
      </c>
      <c r="I185" s="96"/>
      <c r="J185" s="96"/>
      <c r="K185" s="96"/>
      <c r="L185" s="97"/>
      <c r="M185" s="56">
        <f>SUM(M182:M184)</f>
        <v>288000</v>
      </c>
    </row>
    <row r="186" spans="1:13" ht="15" thickBot="1" x14ac:dyDescent="0.3">
      <c r="A186" s="57"/>
      <c r="B186" s="100" t="s">
        <v>20</v>
      </c>
      <c r="C186" s="101"/>
      <c r="D186" s="101"/>
      <c r="E186" s="101"/>
      <c r="F186" s="101"/>
      <c r="G186" s="101"/>
      <c r="H186" s="102" t="s">
        <v>20</v>
      </c>
      <c r="I186" s="103"/>
      <c r="J186" s="103"/>
      <c r="K186" s="103"/>
      <c r="L186" s="103"/>
      <c r="M186" s="104"/>
    </row>
    <row r="187" spans="1:13" ht="15.75" thickBot="1" x14ac:dyDescent="0.3">
      <c r="A187" s="57"/>
      <c r="B187" s="105"/>
      <c r="C187" s="106"/>
      <c r="D187" s="106"/>
      <c r="E187" s="106"/>
      <c r="F187" s="106"/>
      <c r="G187" s="106"/>
      <c r="H187" s="105"/>
      <c r="I187" s="107"/>
      <c r="J187" s="107"/>
      <c r="K187" s="107"/>
      <c r="L187" s="107"/>
      <c r="M187" s="107"/>
    </row>
    <row r="188" spans="1:13" ht="15" x14ac:dyDescent="0.25">
      <c r="A188" s="57"/>
      <c r="B188" s="73" t="s">
        <v>129</v>
      </c>
      <c r="C188" s="74"/>
      <c r="D188" s="75"/>
      <c r="E188" s="75"/>
      <c r="F188" s="75"/>
      <c r="G188" s="75"/>
      <c r="H188" s="75"/>
      <c r="I188" s="75"/>
      <c r="J188" s="75"/>
      <c r="K188" s="75"/>
      <c r="L188" s="75"/>
      <c r="M188" s="76"/>
    </row>
    <row r="189" spans="1:13" ht="15" x14ac:dyDescent="0.25">
      <c r="A189" s="57"/>
      <c r="B189" s="47" t="s">
        <v>145</v>
      </c>
      <c r="C189" s="48"/>
      <c r="D189" s="48"/>
      <c r="E189" s="48"/>
      <c r="F189" s="48"/>
      <c r="G189" s="48"/>
      <c r="H189" s="48"/>
      <c r="I189" s="48"/>
      <c r="J189" s="48"/>
      <c r="K189" s="48"/>
      <c r="L189" s="48"/>
      <c r="M189" s="49"/>
    </row>
    <row r="190" spans="1:13" ht="15.75" thickBot="1" x14ac:dyDescent="0.3">
      <c r="A190" s="57"/>
      <c r="B190" s="80" t="s">
        <v>195</v>
      </c>
      <c r="C190" s="81"/>
      <c r="D190" s="81"/>
      <c r="E190" s="81"/>
      <c r="F190" s="81"/>
      <c r="G190" s="81"/>
      <c r="H190" s="81"/>
      <c r="I190" s="81"/>
      <c r="J190" s="81"/>
      <c r="K190" s="81"/>
      <c r="L190" s="81"/>
      <c r="M190" s="82"/>
    </row>
    <row r="191" spans="1:13" ht="30" x14ac:dyDescent="0.25">
      <c r="A191" s="57"/>
      <c r="B191" s="83" t="s">
        <v>24</v>
      </c>
      <c r="C191" s="84" t="s">
        <v>25</v>
      </c>
      <c r="D191" s="85" t="s">
        <v>1</v>
      </c>
      <c r="E191" s="85" t="s">
        <v>2</v>
      </c>
      <c r="F191" s="85" t="s">
        <v>3</v>
      </c>
      <c r="G191" s="86" t="s">
        <v>7</v>
      </c>
      <c r="H191" s="85" t="s">
        <v>24</v>
      </c>
      <c r="I191" s="84" t="s">
        <v>25</v>
      </c>
      <c r="J191" s="85" t="s">
        <v>1</v>
      </c>
      <c r="K191" s="85" t="s">
        <v>2</v>
      </c>
      <c r="L191" s="85" t="s">
        <v>3</v>
      </c>
      <c r="M191" s="212" t="s">
        <v>7</v>
      </c>
    </row>
    <row r="192" spans="1:13" ht="28.5" x14ac:dyDescent="0.25">
      <c r="A192" s="57"/>
      <c r="B192" s="4"/>
      <c r="C192" s="5"/>
      <c r="D192" s="218"/>
      <c r="E192" s="177"/>
      <c r="F192" s="219"/>
      <c r="G192" s="165">
        <f>E192*F192</f>
        <v>0</v>
      </c>
      <c r="H192" s="7" t="s">
        <v>32</v>
      </c>
      <c r="I192" s="8" t="s">
        <v>70</v>
      </c>
      <c r="J192" s="206" t="s">
        <v>31</v>
      </c>
      <c r="K192" s="207">
        <v>6</v>
      </c>
      <c r="L192" s="240">
        <v>16000</v>
      </c>
      <c r="M192" s="214">
        <f>K192*L192</f>
        <v>96000</v>
      </c>
    </row>
    <row r="193" spans="1:13" ht="28.5" x14ac:dyDescent="0.25">
      <c r="A193" s="57"/>
      <c r="B193" s="204"/>
      <c r="C193" s="11"/>
      <c r="D193" s="11"/>
      <c r="E193" s="88"/>
      <c r="F193" s="39"/>
      <c r="G193" s="40"/>
      <c r="H193" s="7" t="s">
        <v>32</v>
      </c>
      <c r="I193" s="8" t="s">
        <v>79</v>
      </c>
      <c r="J193" s="206" t="s">
        <v>31</v>
      </c>
      <c r="K193" s="207">
        <v>6</v>
      </c>
      <c r="L193" s="240">
        <v>16000</v>
      </c>
      <c r="M193" s="214">
        <f>K193*L193</f>
        <v>96000</v>
      </c>
    </row>
    <row r="194" spans="1:13" ht="42.75" x14ac:dyDescent="0.25">
      <c r="A194" s="57"/>
      <c r="B194" s="220"/>
      <c r="C194" s="1"/>
      <c r="D194" s="218"/>
      <c r="E194" s="221"/>
      <c r="F194" s="219"/>
      <c r="G194" s="165"/>
      <c r="H194" s="7" t="s">
        <v>32</v>
      </c>
      <c r="I194" s="8" t="s">
        <v>80</v>
      </c>
      <c r="J194" s="206" t="s">
        <v>31</v>
      </c>
      <c r="K194" s="207">
        <v>6</v>
      </c>
      <c r="L194" s="240">
        <v>16000</v>
      </c>
      <c r="M194" s="214">
        <f>K194*L194</f>
        <v>96000</v>
      </c>
    </row>
    <row r="195" spans="1:13" ht="15" x14ac:dyDescent="0.25">
      <c r="A195" s="57"/>
      <c r="B195" s="95" t="s">
        <v>130</v>
      </c>
      <c r="C195" s="96"/>
      <c r="D195" s="96"/>
      <c r="E195" s="96"/>
      <c r="F195" s="97"/>
      <c r="G195" s="211">
        <f>SUM(G192:G194)</f>
        <v>0</v>
      </c>
      <c r="H195" s="99" t="s">
        <v>131</v>
      </c>
      <c r="I195" s="96"/>
      <c r="J195" s="96"/>
      <c r="K195" s="96"/>
      <c r="L195" s="97"/>
      <c r="M195" s="56">
        <f>SUM(M192:M194)</f>
        <v>288000</v>
      </c>
    </row>
    <row r="196" spans="1:13" ht="15" thickBot="1" x14ac:dyDescent="0.3">
      <c r="A196" s="57"/>
      <c r="B196" s="100" t="s">
        <v>20</v>
      </c>
      <c r="C196" s="101"/>
      <c r="D196" s="101"/>
      <c r="E196" s="101"/>
      <c r="F196" s="101"/>
      <c r="G196" s="101"/>
      <c r="H196" s="102" t="s">
        <v>20</v>
      </c>
      <c r="I196" s="103"/>
      <c r="J196" s="103"/>
      <c r="K196" s="103"/>
      <c r="L196" s="103"/>
      <c r="M196" s="104"/>
    </row>
    <row r="197" spans="1:13" ht="15" x14ac:dyDescent="0.25">
      <c r="A197" s="57"/>
      <c r="B197" s="105"/>
      <c r="C197" s="106"/>
      <c r="D197" s="106"/>
      <c r="E197" s="106"/>
      <c r="F197" s="106"/>
      <c r="G197" s="106"/>
      <c r="H197" s="105"/>
      <c r="I197" s="107"/>
      <c r="J197" s="107"/>
      <c r="K197" s="107"/>
      <c r="L197" s="107"/>
      <c r="M197" s="107"/>
    </row>
    <row r="198" spans="1:13" ht="15.75" thickBot="1" x14ac:dyDescent="0.3">
      <c r="A198" s="57"/>
      <c r="B198" s="105"/>
      <c r="C198" s="106"/>
      <c r="D198" s="106"/>
      <c r="E198" s="106"/>
      <c r="F198" s="106"/>
      <c r="G198" s="106"/>
      <c r="H198" s="105"/>
      <c r="I198" s="107"/>
      <c r="J198" s="107"/>
      <c r="K198" s="107"/>
      <c r="L198" s="107"/>
      <c r="M198" s="107"/>
    </row>
    <row r="199" spans="1:13" ht="15" x14ac:dyDescent="0.25">
      <c r="A199" s="57"/>
      <c r="B199" s="73" t="s">
        <v>133</v>
      </c>
      <c r="C199" s="74"/>
      <c r="D199" s="75"/>
      <c r="E199" s="75"/>
      <c r="F199" s="75"/>
      <c r="G199" s="75"/>
      <c r="H199" s="75"/>
      <c r="I199" s="75"/>
      <c r="J199" s="75"/>
      <c r="K199" s="75"/>
      <c r="L199" s="75"/>
      <c r="M199" s="76"/>
    </row>
    <row r="200" spans="1:13" ht="15" x14ac:dyDescent="0.25">
      <c r="A200" s="57"/>
      <c r="B200" s="53" t="s">
        <v>126</v>
      </c>
      <c r="C200" s="54"/>
      <c r="D200" s="54"/>
      <c r="E200" s="54"/>
      <c r="F200" s="54"/>
      <c r="G200" s="54"/>
      <c r="H200" s="54"/>
      <c r="I200" s="54"/>
      <c r="J200" s="54"/>
      <c r="K200" s="54"/>
      <c r="L200" s="54"/>
      <c r="M200" s="55"/>
    </row>
    <row r="201" spans="1:13" ht="15.75" thickBot="1" x14ac:dyDescent="0.3">
      <c r="A201" s="57"/>
      <c r="B201" s="80" t="s">
        <v>195</v>
      </c>
      <c r="C201" s="81"/>
      <c r="D201" s="81"/>
      <c r="E201" s="81"/>
      <c r="F201" s="81"/>
      <c r="G201" s="81"/>
      <c r="H201" s="81"/>
      <c r="I201" s="81"/>
      <c r="J201" s="81"/>
      <c r="K201" s="81"/>
      <c r="L201" s="81"/>
      <c r="M201" s="82"/>
    </row>
    <row r="202" spans="1:13" ht="30" x14ac:dyDescent="0.25">
      <c r="A202" s="57"/>
      <c r="B202" s="83" t="s">
        <v>24</v>
      </c>
      <c r="C202" s="84" t="s">
        <v>25</v>
      </c>
      <c r="D202" s="85" t="s">
        <v>1</v>
      </c>
      <c r="E202" s="85" t="s">
        <v>2</v>
      </c>
      <c r="F202" s="85" t="s">
        <v>3</v>
      </c>
      <c r="G202" s="86" t="s">
        <v>7</v>
      </c>
      <c r="H202" s="85" t="s">
        <v>24</v>
      </c>
      <c r="I202" s="84" t="s">
        <v>25</v>
      </c>
      <c r="J202" s="85" t="s">
        <v>1</v>
      </c>
      <c r="K202" s="85" t="s">
        <v>2</v>
      </c>
      <c r="L202" s="85" t="s">
        <v>3</v>
      </c>
      <c r="M202" s="212" t="s">
        <v>7</v>
      </c>
    </row>
    <row r="203" spans="1:13" ht="28.5" x14ac:dyDescent="0.25">
      <c r="A203" s="57"/>
      <c r="B203" s="217"/>
      <c r="C203" s="218"/>
      <c r="D203" s="218"/>
      <c r="E203" s="177"/>
      <c r="F203" s="219"/>
      <c r="G203" s="165"/>
      <c r="H203" s="7" t="s">
        <v>32</v>
      </c>
      <c r="I203" s="19" t="s">
        <v>67</v>
      </c>
      <c r="J203" s="11" t="s">
        <v>31</v>
      </c>
      <c r="K203" s="88">
        <v>9</v>
      </c>
      <c r="L203" s="205">
        <v>16000</v>
      </c>
      <c r="M203" s="214">
        <f>K203*L203</f>
        <v>144000</v>
      </c>
    </row>
    <row r="204" spans="1:13" ht="28.5" x14ac:dyDescent="0.25">
      <c r="A204" s="57"/>
      <c r="B204" s="217"/>
      <c r="C204" s="218"/>
      <c r="D204" s="218"/>
      <c r="E204" s="177"/>
      <c r="F204" s="219"/>
      <c r="G204" s="165"/>
      <c r="H204" s="7" t="s">
        <v>32</v>
      </c>
      <c r="I204" s="19" t="s">
        <v>67</v>
      </c>
      <c r="J204" s="11" t="s">
        <v>31</v>
      </c>
      <c r="K204" s="88">
        <v>9</v>
      </c>
      <c r="L204" s="205">
        <v>16000</v>
      </c>
      <c r="M204" s="214">
        <f t="shared" ref="M204:M214" si="8">K204*L204</f>
        <v>144000</v>
      </c>
    </row>
    <row r="205" spans="1:13" ht="28.5" x14ac:dyDescent="0.25">
      <c r="A205" s="57"/>
      <c r="B205" s="217"/>
      <c r="C205" s="218"/>
      <c r="D205" s="218"/>
      <c r="E205" s="177"/>
      <c r="F205" s="219"/>
      <c r="G205" s="165"/>
      <c r="H205" s="7" t="s">
        <v>32</v>
      </c>
      <c r="I205" s="19" t="s">
        <v>67</v>
      </c>
      <c r="J205" s="11" t="s">
        <v>31</v>
      </c>
      <c r="K205" s="88">
        <v>9</v>
      </c>
      <c r="L205" s="205">
        <v>16000</v>
      </c>
      <c r="M205" s="214">
        <f t="shared" si="8"/>
        <v>144000</v>
      </c>
    </row>
    <row r="206" spans="1:13" ht="28.5" x14ac:dyDescent="0.25">
      <c r="A206" s="57"/>
      <c r="B206" s="217"/>
      <c r="C206" s="218"/>
      <c r="D206" s="218"/>
      <c r="E206" s="177"/>
      <c r="F206" s="219"/>
      <c r="G206" s="165"/>
      <c r="H206" s="7" t="s">
        <v>32</v>
      </c>
      <c r="I206" s="19" t="s">
        <v>67</v>
      </c>
      <c r="J206" s="11" t="s">
        <v>31</v>
      </c>
      <c r="K206" s="88">
        <v>9</v>
      </c>
      <c r="L206" s="205">
        <v>16000</v>
      </c>
      <c r="M206" s="214">
        <f t="shared" si="8"/>
        <v>144000</v>
      </c>
    </row>
    <row r="207" spans="1:13" ht="28.5" x14ac:dyDescent="0.25">
      <c r="A207" s="57"/>
      <c r="B207" s="217"/>
      <c r="C207" s="218"/>
      <c r="D207" s="218"/>
      <c r="E207" s="177"/>
      <c r="F207" s="219"/>
      <c r="G207" s="165"/>
      <c r="H207" s="7" t="s">
        <v>32</v>
      </c>
      <c r="I207" s="19" t="s">
        <v>67</v>
      </c>
      <c r="J207" s="11" t="s">
        <v>31</v>
      </c>
      <c r="K207" s="88">
        <v>9</v>
      </c>
      <c r="L207" s="205">
        <v>16000</v>
      </c>
      <c r="M207" s="214">
        <f t="shared" si="8"/>
        <v>144000</v>
      </c>
    </row>
    <row r="208" spans="1:13" ht="42.75" x14ac:dyDescent="0.25">
      <c r="A208" s="57"/>
      <c r="B208" s="217"/>
      <c r="C208" s="218"/>
      <c r="D208" s="218"/>
      <c r="E208" s="177"/>
      <c r="F208" s="219"/>
      <c r="G208" s="165"/>
      <c r="H208" s="7" t="s">
        <v>32</v>
      </c>
      <c r="I208" s="19" t="s">
        <v>68</v>
      </c>
      <c r="J208" s="11" t="s">
        <v>31</v>
      </c>
      <c r="K208" s="88">
        <v>9</v>
      </c>
      <c r="L208" s="205">
        <v>16000</v>
      </c>
      <c r="M208" s="214">
        <f t="shared" si="8"/>
        <v>144000</v>
      </c>
    </row>
    <row r="209" spans="1:13" ht="42.75" x14ac:dyDescent="0.25">
      <c r="A209" s="57"/>
      <c r="B209" s="217"/>
      <c r="C209" s="218"/>
      <c r="D209" s="218"/>
      <c r="E209" s="177"/>
      <c r="F209" s="219"/>
      <c r="G209" s="165"/>
      <c r="H209" s="7" t="s">
        <v>32</v>
      </c>
      <c r="I209" s="19" t="s">
        <v>68</v>
      </c>
      <c r="J209" s="11" t="s">
        <v>31</v>
      </c>
      <c r="K209" s="88">
        <v>9</v>
      </c>
      <c r="L209" s="205">
        <v>16000</v>
      </c>
      <c r="M209" s="214">
        <f t="shared" si="8"/>
        <v>144000</v>
      </c>
    </row>
    <row r="210" spans="1:13" ht="42.75" x14ac:dyDescent="0.25">
      <c r="A210" s="57"/>
      <c r="B210" s="217"/>
      <c r="C210" s="218"/>
      <c r="D210" s="218"/>
      <c r="E210" s="177"/>
      <c r="F210" s="219"/>
      <c r="G210" s="165"/>
      <c r="H210" s="7" t="s">
        <v>32</v>
      </c>
      <c r="I210" s="19" t="s">
        <v>68</v>
      </c>
      <c r="J210" s="11" t="s">
        <v>31</v>
      </c>
      <c r="K210" s="88">
        <v>9</v>
      </c>
      <c r="L210" s="205">
        <v>16000</v>
      </c>
      <c r="M210" s="214">
        <f t="shared" si="8"/>
        <v>144000</v>
      </c>
    </row>
    <row r="211" spans="1:13" ht="42.75" x14ac:dyDescent="0.25">
      <c r="A211" s="57"/>
      <c r="B211" s="217"/>
      <c r="C211" s="218"/>
      <c r="D211" s="218"/>
      <c r="E211" s="177"/>
      <c r="F211" s="219"/>
      <c r="G211" s="165"/>
      <c r="H211" s="7" t="s">
        <v>32</v>
      </c>
      <c r="I211" s="19" t="s">
        <v>69</v>
      </c>
      <c r="J211" s="11" t="s">
        <v>31</v>
      </c>
      <c r="K211" s="88">
        <v>9</v>
      </c>
      <c r="L211" s="205">
        <v>16000</v>
      </c>
      <c r="M211" s="214">
        <f t="shared" si="8"/>
        <v>144000</v>
      </c>
    </row>
    <row r="212" spans="1:13" ht="42.75" x14ac:dyDescent="0.25">
      <c r="A212" s="57"/>
      <c r="B212" s="217"/>
      <c r="C212" s="218"/>
      <c r="D212" s="218"/>
      <c r="E212" s="177"/>
      <c r="F212" s="219"/>
      <c r="G212" s="165"/>
      <c r="H212" s="7" t="s">
        <v>32</v>
      </c>
      <c r="I212" s="19" t="s">
        <v>69</v>
      </c>
      <c r="J212" s="11" t="s">
        <v>31</v>
      </c>
      <c r="K212" s="88">
        <v>9</v>
      </c>
      <c r="L212" s="205">
        <v>16000</v>
      </c>
      <c r="M212" s="214">
        <f t="shared" si="8"/>
        <v>144000</v>
      </c>
    </row>
    <row r="213" spans="1:13" ht="42.75" x14ac:dyDescent="0.25">
      <c r="A213" s="57"/>
      <c r="B213" s="217"/>
      <c r="C213" s="218"/>
      <c r="D213" s="218"/>
      <c r="E213" s="177"/>
      <c r="F213" s="219"/>
      <c r="G213" s="165"/>
      <c r="H213" s="7" t="s">
        <v>32</v>
      </c>
      <c r="I213" s="19" t="s">
        <v>69</v>
      </c>
      <c r="J213" s="11" t="s">
        <v>31</v>
      </c>
      <c r="K213" s="88">
        <v>9</v>
      </c>
      <c r="L213" s="205">
        <v>16000</v>
      </c>
      <c r="M213" s="214">
        <f t="shared" si="8"/>
        <v>144000</v>
      </c>
    </row>
    <row r="214" spans="1:13" ht="28.5" x14ac:dyDescent="0.25">
      <c r="A214" s="57"/>
      <c r="B214" s="220"/>
      <c r="C214" s="1"/>
      <c r="D214" s="218"/>
      <c r="E214" s="221"/>
      <c r="F214" s="219"/>
      <c r="G214" s="165"/>
      <c r="H214" s="7" t="s">
        <v>32</v>
      </c>
      <c r="I214" s="19" t="s">
        <v>75</v>
      </c>
      <c r="J214" s="11" t="s">
        <v>31</v>
      </c>
      <c r="K214" s="88">
        <v>9</v>
      </c>
      <c r="L214" s="205">
        <v>14000</v>
      </c>
      <c r="M214" s="214">
        <f t="shared" si="8"/>
        <v>126000</v>
      </c>
    </row>
    <row r="215" spans="1:13" ht="15" x14ac:dyDescent="0.25">
      <c r="A215" s="57"/>
      <c r="B215" s="95" t="s">
        <v>134</v>
      </c>
      <c r="C215" s="96"/>
      <c r="D215" s="96"/>
      <c r="E215" s="96"/>
      <c r="F215" s="97"/>
      <c r="G215" s="211">
        <f>SUM(G203:G214)</f>
        <v>0</v>
      </c>
      <c r="H215" s="99" t="s">
        <v>148</v>
      </c>
      <c r="I215" s="96"/>
      <c r="J215" s="96"/>
      <c r="K215" s="96"/>
      <c r="L215" s="97"/>
      <c r="M215" s="56">
        <f>SUM(M203:M214)</f>
        <v>1710000</v>
      </c>
    </row>
    <row r="216" spans="1:13" ht="15" thickBot="1" x14ac:dyDescent="0.3">
      <c r="A216" s="57"/>
      <c r="B216" s="100" t="s">
        <v>20</v>
      </c>
      <c r="C216" s="101"/>
      <c r="D216" s="101"/>
      <c r="E216" s="101"/>
      <c r="F216" s="101"/>
      <c r="G216" s="101"/>
      <c r="H216" s="102" t="s">
        <v>20</v>
      </c>
      <c r="I216" s="103"/>
      <c r="J216" s="103"/>
      <c r="K216" s="103"/>
      <c r="L216" s="103"/>
      <c r="M216" s="104"/>
    </row>
    <row r="217" spans="1:13" ht="15.75" thickBot="1" x14ac:dyDescent="0.3">
      <c r="A217" s="57"/>
      <c r="B217" s="105"/>
      <c r="C217" s="106"/>
      <c r="D217" s="106"/>
      <c r="E217" s="106"/>
      <c r="F217" s="106"/>
      <c r="G217" s="106"/>
      <c r="H217" s="105"/>
      <c r="I217" s="107"/>
      <c r="J217" s="107"/>
      <c r="K217" s="107"/>
      <c r="L217" s="107"/>
      <c r="M217" s="107"/>
    </row>
    <row r="218" spans="1:13" ht="15" x14ac:dyDescent="0.25">
      <c r="A218" s="57"/>
      <c r="B218" s="73" t="s">
        <v>136</v>
      </c>
      <c r="C218" s="74"/>
      <c r="D218" s="75"/>
      <c r="E218" s="75"/>
      <c r="F218" s="75"/>
      <c r="G218" s="75"/>
      <c r="H218" s="75"/>
      <c r="I218" s="75"/>
      <c r="J218" s="75"/>
      <c r="K218" s="75"/>
      <c r="L218" s="75"/>
      <c r="M218" s="76"/>
    </row>
    <row r="219" spans="1:13" ht="38.25" customHeight="1" x14ac:dyDescent="0.25">
      <c r="A219" s="57"/>
      <c r="B219" s="241" t="s">
        <v>149</v>
      </c>
      <c r="C219" s="242"/>
      <c r="D219" s="242"/>
      <c r="E219" s="242"/>
      <c r="F219" s="242"/>
      <c r="G219" s="242"/>
      <c r="H219" s="242"/>
      <c r="I219" s="242"/>
      <c r="J219" s="242"/>
      <c r="K219" s="242"/>
      <c r="L219" s="242"/>
      <c r="M219" s="243"/>
    </row>
    <row r="220" spans="1:13" ht="15.75" thickBot="1" x14ac:dyDescent="0.3">
      <c r="A220" s="57"/>
      <c r="B220" s="244" t="s">
        <v>195</v>
      </c>
      <c r="C220" s="245"/>
      <c r="D220" s="245"/>
      <c r="E220" s="245"/>
      <c r="F220" s="245"/>
      <c r="G220" s="245"/>
      <c r="H220" s="245"/>
      <c r="I220" s="245"/>
      <c r="J220" s="245"/>
      <c r="K220" s="245"/>
      <c r="L220" s="245"/>
      <c r="M220" s="246"/>
    </row>
    <row r="221" spans="1:13" ht="30" x14ac:dyDescent="0.25">
      <c r="A221" s="57"/>
      <c r="B221" s="83" t="s">
        <v>24</v>
      </c>
      <c r="C221" s="84" t="s">
        <v>25</v>
      </c>
      <c r="D221" s="85" t="s">
        <v>1</v>
      </c>
      <c r="E221" s="85" t="s">
        <v>2</v>
      </c>
      <c r="F221" s="85" t="s">
        <v>3</v>
      </c>
      <c r="G221" s="86" t="s">
        <v>7</v>
      </c>
      <c r="H221" s="172" t="s">
        <v>24</v>
      </c>
      <c r="I221" s="171" t="s">
        <v>25</v>
      </c>
      <c r="J221" s="172" t="s">
        <v>1</v>
      </c>
      <c r="K221" s="85" t="s">
        <v>2</v>
      </c>
      <c r="L221" s="85" t="s">
        <v>3</v>
      </c>
      <c r="M221" s="212" t="s">
        <v>7</v>
      </c>
    </row>
    <row r="222" spans="1:13" ht="28.5" x14ac:dyDescent="0.25">
      <c r="A222" s="57"/>
      <c r="B222" s="24" t="s">
        <v>71</v>
      </c>
      <c r="C222" s="25"/>
      <c r="D222" s="156"/>
      <c r="E222" s="177"/>
      <c r="F222" s="219"/>
      <c r="G222" s="165"/>
      <c r="H222" s="10" t="s">
        <v>39</v>
      </c>
      <c r="I222" s="19" t="s">
        <v>81</v>
      </c>
      <c r="J222" s="11" t="s">
        <v>31</v>
      </c>
      <c r="K222" s="38">
        <v>9</v>
      </c>
      <c r="L222" s="205">
        <v>16000</v>
      </c>
      <c r="M222" s="214">
        <f t="shared" ref="M222:M231" si="9">K222*L222</f>
        <v>144000</v>
      </c>
    </row>
    <row r="223" spans="1:13" ht="28.5" x14ac:dyDescent="0.25">
      <c r="A223" s="57"/>
      <c r="B223" s="4"/>
      <c r="C223" s="5"/>
      <c r="D223" s="218"/>
      <c r="E223" s="177"/>
      <c r="F223" s="219"/>
      <c r="G223" s="165"/>
      <c r="H223" s="10" t="s">
        <v>39</v>
      </c>
      <c r="I223" s="19" t="s">
        <v>81</v>
      </c>
      <c r="J223" s="11" t="s">
        <v>31</v>
      </c>
      <c r="K223" s="38">
        <v>9</v>
      </c>
      <c r="L223" s="205">
        <v>16000</v>
      </c>
      <c r="M223" s="214">
        <f t="shared" si="9"/>
        <v>144000</v>
      </c>
    </row>
    <row r="224" spans="1:13" ht="28.5" x14ac:dyDescent="0.25">
      <c r="A224" s="57"/>
      <c r="B224" s="4"/>
      <c r="C224" s="5"/>
      <c r="D224" s="218"/>
      <c r="E224" s="177"/>
      <c r="F224" s="219"/>
      <c r="G224" s="165"/>
      <c r="H224" s="10" t="s">
        <v>39</v>
      </c>
      <c r="I224" s="19" t="s">
        <v>81</v>
      </c>
      <c r="J224" s="11" t="s">
        <v>31</v>
      </c>
      <c r="K224" s="38">
        <v>9</v>
      </c>
      <c r="L224" s="205">
        <v>16000</v>
      </c>
      <c r="M224" s="214">
        <f t="shared" si="9"/>
        <v>144000</v>
      </c>
    </row>
    <row r="225" spans="1:13" ht="28.5" x14ac:dyDescent="0.25">
      <c r="A225" s="57"/>
      <c r="B225" s="4"/>
      <c r="C225" s="5"/>
      <c r="D225" s="218"/>
      <c r="E225" s="177"/>
      <c r="F225" s="219"/>
      <c r="G225" s="165"/>
      <c r="H225" s="10" t="s">
        <v>39</v>
      </c>
      <c r="I225" s="19" t="s">
        <v>81</v>
      </c>
      <c r="J225" s="11" t="s">
        <v>31</v>
      </c>
      <c r="K225" s="38">
        <v>9</v>
      </c>
      <c r="L225" s="205">
        <v>16000</v>
      </c>
      <c r="M225" s="214">
        <f t="shared" si="9"/>
        <v>144000</v>
      </c>
    </row>
    <row r="226" spans="1:13" ht="42.75" x14ac:dyDescent="0.25">
      <c r="A226" s="57"/>
      <c r="B226" s="4"/>
      <c r="C226" s="5"/>
      <c r="D226" s="218"/>
      <c r="E226" s="177"/>
      <c r="F226" s="219"/>
      <c r="G226" s="165"/>
      <c r="H226" s="10" t="s">
        <v>39</v>
      </c>
      <c r="I226" s="19" t="s">
        <v>82</v>
      </c>
      <c r="J226" s="11" t="s">
        <v>31</v>
      </c>
      <c r="K226" s="38">
        <v>9</v>
      </c>
      <c r="L226" s="205">
        <v>16000</v>
      </c>
      <c r="M226" s="214">
        <f t="shared" si="9"/>
        <v>144000</v>
      </c>
    </row>
    <row r="227" spans="1:13" ht="42.75" x14ac:dyDescent="0.25">
      <c r="A227" s="57"/>
      <c r="B227" s="4"/>
      <c r="C227" s="5"/>
      <c r="D227" s="218"/>
      <c r="E227" s="177"/>
      <c r="F227" s="219"/>
      <c r="G227" s="165"/>
      <c r="H227" s="10" t="s">
        <v>39</v>
      </c>
      <c r="I227" s="19" t="s">
        <v>82</v>
      </c>
      <c r="J227" s="11" t="s">
        <v>31</v>
      </c>
      <c r="K227" s="38">
        <v>9</v>
      </c>
      <c r="L227" s="205">
        <v>16000</v>
      </c>
      <c r="M227" s="214">
        <f t="shared" si="9"/>
        <v>144000</v>
      </c>
    </row>
    <row r="228" spans="1:13" ht="42.75" x14ac:dyDescent="0.25">
      <c r="A228" s="57"/>
      <c r="B228" s="4"/>
      <c r="C228" s="5"/>
      <c r="D228" s="218"/>
      <c r="E228" s="177"/>
      <c r="F228" s="219"/>
      <c r="G228" s="165"/>
      <c r="H228" s="10" t="s">
        <v>39</v>
      </c>
      <c r="I228" s="19" t="s">
        <v>82</v>
      </c>
      <c r="J228" s="11" t="s">
        <v>31</v>
      </c>
      <c r="K228" s="38">
        <v>9</v>
      </c>
      <c r="L228" s="205">
        <v>16000</v>
      </c>
      <c r="M228" s="214">
        <f t="shared" si="9"/>
        <v>144000</v>
      </c>
    </row>
    <row r="229" spans="1:13" ht="42.75" x14ac:dyDescent="0.25">
      <c r="A229" s="57"/>
      <c r="B229" s="4"/>
      <c r="C229" s="5"/>
      <c r="D229" s="218"/>
      <c r="E229" s="177"/>
      <c r="F229" s="219"/>
      <c r="G229" s="165"/>
      <c r="H229" s="10" t="s">
        <v>39</v>
      </c>
      <c r="I229" s="19" t="s">
        <v>69</v>
      </c>
      <c r="J229" s="11" t="s">
        <v>31</v>
      </c>
      <c r="K229" s="38">
        <v>9</v>
      </c>
      <c r="L229" s="205">
        <v>16000</v>
      </c>
      <c r="M229" s="214">
        <f t="shared" si="9"/>
        <v>144000</v>
      </c>
    </row>
    <row r="230" spans="1:13" ht="42.75" x14ac:dyDescent="0.25">
      <c r="A230" s="57"/>
      <c r="B230" s="4"/>
      <c r="C230" s="5"/>
      <c r="D230" s="218"/>
      <c r="E230" s="177"/>
      <c r="F230" s="219"/>
      <c r="G230" s="165"/>
      <c r="H230" s="10" t="s">
        <v>39</v>
      </c>
      <c r="I230" s="19" t="s">
        <v>69</v>
      </c>
      <c r="J230" s="11" t="s">
        <v>31</v>
      </c>
      <c r="K230" s="38">
        <v>9</v>
      </c>
      <c r="L230" s="205">
        <v>16000</v>
      </c>
      <c r="M230" s="214">
        <f t="shared" si="9"/>
        <v>144000</v>
      </c>
    </row>
    <row r="231" spans="1:13" ht="28.5" x14ac:dyDescent="0.25">
      <c r="A231" s="57"/>
      <c r="B231" s="4"/>
      <c r="C231" s="5"/>
      <c r="D231" s="218"/>
      <c r="E231" s="177"/>
      <c r="F231" s="219"/>
      <c r="G231" s="165"/>
      <c r="H231" s="10" t="s">
        <v>39</v>
      </c>
      <c r="I231" s="19" t="s">
        <v>177</v>
      </c>
      <c r="J231" s="11" t="s">
        <v>31</v>
      </c>
      <c r="K231" s="38">
        <v>9</v>
      </c>
      <c r="L231" s="205">
        <v>17000</v>
      </c>
      <c r="M231" s="214">
        <f t="shared" si="9"/>
        <v>153000</v>
      </c>
    </row>
    <row r="232" spans="1:13" ht="15" x14ac:dyDescent="0.25">
      <c r="A232" s="57"/>
      <c r="B232" s="220"/>
      <c r="C232" s="1"/>
      <c r="D232" s="218"/>
      <c r="E232" s="221"/>
      <c r="F232" s="219"/>
      <c r="G232" s="165"/>
      <c r="H232" s="7"/>
      <c r="I232" s="236"/>
      <c r="J232" s="235"/>
      <c r="K232" s="177"/>
      <c r="L232" s="247"/>
      <c r="M232" s="248"/>
    </row>
    <row r="233" spans="1:13" ht="15.75" thickBot="1" x14ac:dyDescent="0.3">
      <c r="A233" s="57"/>
      <c r="B233" s="224" t="s">
        <v>137</v>
      </c>
      <c r="C233" s="225"/>
      <c r="D233" s="225"/>
      <c r="E233" s="225"/>
      <c r="F233" s="226"/>
      <c r="G233" s="227">
        <f>SUM(G222:G232)</f>
        <v>0</v>
      </c>
      <c r="H233" s="228" t="s">
        <v>138</v>
      </c>
      <c r="I233" s="225"/>
      <c r="J233" s="225"/>
      <c r="K233" s="225"/>
      <c r="L233" s="226"/>
      <c r="M233" s="229">
        <f>SUM(M222:M232)</f>
        <v>1449000</v>
      </c>
    </row>
    <row r="234" spans="1:13" ht="15" thickBot="1" x14ac:dyDescent="0.3">
      <c r="A234" s="57"/>
      <c r="B234" s="230" t="s">
        <v>20</v>
      </c>
      <c r="C234" s="231"/>
      <c r="D234" s="231"/>
      <c r="E234" s="231"/>
      <c r="F234" s="231"/>
      <c r="G234" s="231"/>
      <c r="H234" s="232" t="s">
        <v>20</v>
      </c>
      <c r="I234" s="233"/>
      <c r="J234" s="233"/>
      <c r="K234" s="233"/>
      <c r="L234" s="233"/>
      <c r="M234" s="234"/>
    </row>
    <row r="235" spans="1:13" ht="15.75" thickBot="1" x14ac:dyDescent="0.3">
      <c r="A235" s="57"/>
      <c r="B235" s="105"/>
      <c r="C235" s="106"/>
      <c r="D235" s="106"/>
      <c r="E235" s="106"/>
      <c r="F235" s="106"/>
      <c r="G235" s="106"/>
      <c r="H235" s="105"/>
      <c r="I235" s="107"/>
      <c r="J235" s="107"/>
      <c r="K235" s="107"/>
      <c r="L235" s="107"/>
      <c r="M235" s="107"/>
    </row>
    <row r="236" spans="1:13" ht="15" x14ac:dyDescent="0.25">
      <c r="A236" s="57"/>
      <c r="B236" s="73" t="s">
        <v>150</v>
      </c>
      <c r="C236" s="74"/>
      <c r="D236" s="75"/>
      <c r="E236" s="75"/>
      <c r="F236" s="75"/>
      <c r="G236" s="75"/>
      <c r="H236" s="75"/>
      <c r="I236" s="75"/>
      <c r="J236" s="75"/>
      <c r="K236" s="75"/>
      <c r="L236" s="75"/>
      <c r="M236" s="76"/>
    </row>
    <row r="237" spans="1:13" ht="15" x14ac:dyDescent="0.25">
      <c r="A237" s="57"/>
      <c r="B237" s="34" t="s">
        <v>132</v>
      </c>
      <c r="C237" s="35"/>
      <c r="D237" s="35"/>
      <c r="E237" s="35"/>
      <c r="F237" s="35"/>
      <c r="G237" s="35"/>
      <c r="H237" s="35"/>
      <c r="I237" s="35"/>
      <c r="J237" s="35"/>
      <c r="K237" s="35"/>
      <c r="L237" s="35"/>
      <c r="M237" s="36"/>
    </row>
    <row r="238" spans="1:13" ht="15.75" thickBot="1" x14ac:dyDescent="0.3">
      <c r="A238" s="57"/>
      <c r="B238" s="80" t="s">
        <v>195</v>
      </c>
      <c r="C238" s="81"/>
      <c r="D238" s="81"/>
      <c r="E238" s="81"/>
      <c r="F238" s="81"/>
      <c r="G238" s="81"/>
      <c r="H238" s="81"/>
      <c r="I238" s="81"/>
      <c r="J238" s="81"/>
      <c r="K238" s="81"/>
      <c r="L238" s="81"/>
      <c r="M238" s="82"/>
    </row>
    <row r="239" spans="1:13" ht="30" x14ac:dyDescent="0.25">
      <c r="A239" s="57"/>
      <c r="B239" s="83" t="s">
        <v>24</v>
      </c>
      <c r="C239" s="84" t="s">
        <v>25</v>
      </c>
      <c r="D239" s="85" t="s">
        <v>1</v>
      </c>
      <c r="E239" s="85" t="s">
        <v>2</v>
      </c>
      <c r="F239" s="85" t="s">
        <v>3</v>
      </c>
      <c r="G239" s="86" t="s">
        <v>7</v>
      </c>
      <c r="H239" s="85" t="s">
        <v>24</v>
      </c>
      <c r="I239" s="84" t="s">
        <v>25</v>
      </c>
      <c r="J239" s="85" t="s">
        <v>1</v>
      </c>
      <c r="K239" s="85" t="s">
        <v>2</v>
      </c>
      <c r="L239" s="85" t="s">
        <v>3</v>
      </c>
      <c r="M239" s="212" t="s">
        <v>7</v>
      </c>
    </row>
    <row r="240" spans="1:13" ht="28.5" x14ac:dyDescent="0.25">
      <c r="A240" s="57"/>
      <c r="B240" s="217"/>
      <c r="C240" s="218"/>
      <c r="D240" s="218"/>
      <c r="E240" s="177"/>
      <c r="F240" s="219"/>
      <c r="G240" s="165"/>
      <c r="H240" s="7" t="s">
        <v>32</v>
      </c>
      <c r="I240" s="19" t="s">
        <v>74</v>
      </c>
      <c r="J240" s="206" t="s">
        <v>31</v>
      </c>
      <c r="K240" s="88">
        <v>7</v>
      </c>
      <c r="L240" s="205">
        <v>16000</v>
      </c>
      <c r="M240" s="214">
        <f>K240*L240</f>
        <v>112000</v>
      </c>
    </row>
    <row r="241" spans="1:13" ht="28.5" x14ac:dyDescent="0.25">
      <c r="A241" s="57"/>
      <c r="B241" s="204"/>
      <c r="C241" s="11"/>
      <c r="D241" s="11"/>
      <c r="E241" s="88"/>
      <c r="F241" s="39"/>
      <c r="G241" s="40"/>
      <c r="H241" s="7" t="s">
        <v>32</v>
      </c>
      <c r="I241" s="19" t="s">
        <v>86</v>
      </c>
      <c r="J241" s="206" t="s">
        <v>31</v>
      </c>
      <c r="K241" s="88">
        <v>7</v>
      </c>
      <c r="L241" s="205">
        <v>16000</v>
      </c>
      <c r="M241" s="214">
        <f>K241*L241</f>
        <v>112000</v>
      </c>
    </row>
    <row r="242" spans="1:13" ht="42.75" x14ac:dyDescent="0.25">
      <c r="A242" s="57"/>
      <c r="B242" s="220"/>
      <c r="C242" s="1"/>
      <c r="D242" s="218"/>
      <c r="E242" s="221"/>
      <c r="F242" s="219"/>
      <c r="G242" s="165"/>
      <c r="H242" s="7" t="s">
        <v>32</v>
      </c>
      <c r="I242" s="19" t="s">
        <v>78</v>
      </c>
      <c r="J242" s="206" t="s">
        <v>31</v>
      </c>
      <c r="K242" s="88">
        <v>7</v>
      </c>
      <c r="L242" s="205">
        <v>16000</v>
      </c>
      <c r="M242" s="214">
        <f>K242*L242</f>
        <v>112000</v>
      </c>
    </row>
    <row r="243" spans="1:13" ht="15" x14ac:dyDescent="0.25">
      <c r="A243" s="57"/>
      <c r="B243" s="95" t="s">
        <v>151</v>
      </c>
      <c r="C243" s="96"/>
      <c r="D243" s="96"/>
      <c r="E243" s="96"/>
      <c r="F243" s="97"/>
      <c r="G243" s="211">
        <f>SUM(G240:G242)</f>
        <v>0</v>
      </c>
      <c r="H243" s="99" t="s">
        <v>152</v>
      </c>
      <c r="I243" s="96"/>
      <c r="J243" s="96"/>
      <c r="K243" s="96"/>
      <c r="L243" s="97"/>
      <c r="M243" s="56">
        <f>SUM(M240:M242)</f>
        <v>336000</v>
      </c>
    </row>
    <row r="244" spans="1:13" ht="15" thickBot="1" x14ac:dyDescent="0.3">
      <c r="A244" s="57"/>
      <c r="B244" s="100" t="s">
        <v>20</v>
      </c>
      <c r="C244" s="101"/>
      <c r="D244" s="101"/>
      <c r="E244" s="101"/>
      <c r="F244" s="101"/>
      <c r="G244" s="101"/>
      <c r="H244" s="102" t="s">
        <v>20</v>
      </c>
      <c r="I244" s="103"/>
      <c r="J244" s="103"/>
      <c r="K244" s="103"/>
      <c r="L244" s="103"/>
      <c r="M244" s="104"/>
    </row>
    <row r="245" spans="1:13" ht="15.75" thickBot="1" x14ac:dyDescent="0.3">
      <c r="A245" s="57"/>
      <c r="B245" s="105"/>
      <c r="C245" s="106"/>
      <c r="D245" s="106"/>
      <c r="E245" s="106"/>
      <c r="F245" s="106"/>
      <c r="G245" s="106"/>
      <c r="H245" s="105"/>
      <c r="I245" s="107"/>
      <c r="J245" s="107"/>
      <c r="K245" s="107"/>
      <c r="L245" s="107"/>
      <c r="M245" s="107"/>
    </row>
    <row r="246" spans="1:13" ht="15" x14ac:dyDescent="0.25">
      <c r="A246" s="57"/>
      <c r="B246" s="73" t="s">
        <v>153</v>
      </c>
      <c r="C246" s="74"/>
      <c r="D246" s="75"/>
      <c r="E246" s="75"/>
      <c r="F246" s="75"/>
      <c r="G246" s="75"/>
      <c r="H246" s="75"/>
      <c r="I246" s="75"/>
      <c r="J246" s="75"/>
      <c r="K246" s="75"/>
      <c r="L246" s="75"/>
      <c r="M246" s="76"/>
    </row>
    <row r="247" spans="1:13" ht="15" x14ac:dyDescent="0.25">
      <c r="A247" s="57"/>
      <c r="B247" s="34" t="s">
        <v>135</v>
      </c>
      <c r="C247" s="35"/>
      <c r="D247" s="35"/>
      <c r="E247" s="35"/>
      <c r="F247" s="35"/>
      <c r="G247" s="35"/>
      <c r="H247" s="35"/>
      <c r="I247" s="35"/>
      <c r="J247" s="35"/>
      <c r="K247" s="35"/>
      <c r="L247" s="35"/>
      <c r="M247" s="36"/>
    </row>
    <row r="248" spans="1:13" ht="15.75" thickBot="1" x14ac:dyDescent="0.3">
      <c r="A248" s="57"/>
      <c r="B248" s="80" t="s">
        <v>195</v>
      </c>
      <c r="C248" s="81"/>
      <c r="D248" s="81"/>
      <c r="E248" s="81"/>
      <c r="F248" s="81"/>
      <c r="G248" s="81"/>
      <c r="H248" s="81"/>
      <c r="I248" s="81"/>
      <c r="J248" s="81"/>
      <c r="K248" s="81"/>
      <c r="L248" s="81"/>
      <c r="M248" s="82"/>
    </row>
    <row r="249" spans="1:13" ht="30" x14ac:dyDescent="0.25">
      <c r="A249" s="57"/>
      <c r="B249" s="83" t="s">
        <v>24</v>
      </c>
      <c r="C249" s="84" t="s">
        <v>25</v>
      </c>
      <c r="D249" s="85" t="s">
        <v>1</v>
      </c>
      <c r="E249" s="85" t="s">
        <v>2</v>
      </c>
      <c r="F249" s="85" t="s">
        <v>3</v>
      </c>
      <c r="G249" s="86" t="s">
        <v>7</v>
      </c>
      <c r="H249" s="85" t="s">
        <v>24</v>
      </c>
      <c r="I249" s="84" t="s">
        <v>25</v>
      </c>
      <c r="J249" s="85" t="s">
        <v>1</v>
      </c>
      <c r="K249" s="85" t="s">
        <v>2</v>
      </c>
      <c r="L249" s="85" t="s">
        <v>3</v>
      </c>
      <c r="M249" s="212" t="s">
        <v>7</v>
      </c>
    </row>
    <row r="250" spans="1:13" ht="28.5" x14ac:dyDescent="0.25">
      <c r="A250" s="57"/>
      <c r="B250" s="217" t="s">
        <v>53</v>
      </c>
      <c r="C250" s="218" t="s">
        <v>54</v>
      </c>
      <c r="D250" s="218" t="s">
        <v>52</v>
      </c>
      <c r="E250" s="249">
        <v>1200</v>
      </c>
      <c r="F250" s="219">
        <v>20</v>
      </c>
      <c r="G250" s="40">
        <f>E250*F250</f>
        <v>24000</v>
      </c>
      <c r="H250" s="7" t="s">
        <v>32</v>
      </c>
      <c r="I250" s="19" t="s">
        <v>74</v>
      </c>
      <c r="J250" s="206" t="s">
        <v>31</v>
      </c>
      <c r="K250" s="88">
        <v>7</v>
      </c>
      <c r="L250" s="205">
        <v>15000</v>
      </c>
      <c r="M250" s="214">
        <f>K250*L250</f>
        <v>105000</v>
      </c>
    </row>
    <row r="251" spans="1:13" ht="28.5" x14ac:dyDescent="0.25">
      <c r="A251" s="57"/>
      <c r="B251" s="204"/>
      <c r="C251" s="11"/>
      <c r="D251" s="11"/>
      <c r="E251" s="88"/>
      <c r="F251" s="39"/>
      <c r="G251" s="40"/>
      <c r="H251" s="7" t="s">
        <v>32</v>
      </c>
      <c r="I251" s="8" t="s">
        <v>178</v>
      </c>
      <c r="J251" s="206" t="s">
        <v>31</v>
      </c>
      <c r="K251" s="88">
        <v>7</v>
      </c>
      <c r="L251" s="205">
        <v>15000</v>
      </c>
      <c r="M251" s="214">
        <f>K251*L251</f>
        <v>105000</v>
      </c>
    </row>
    <row r="252" spans="1:13" ht="42.75" x14ac:dyDescent="0.25">
      <c r="A252" s="57"/>
      <c r="B252" s="220"/>
      <c r="C252" s="1"/>
      <c r="D252" s="218"/>
      <c r="E252" s="221"/>
      <c r="F252" s="219"/>
      <c r="G252" s="165"/>
      <c r="H252" s="7" t="s">
        <v>32</v>
      </c>
      <c r="I252" s="8" t="s">
        <v>179</v>
      </c>
      <c r="J252" s="206" t="s">
        <v>31</v>
      </c>
      <c r="K252" s="88">
        <v>7</v>
      </c>
      <c r="L252" s="205">
        <v>15000</v>
      </c>
      <c r="M252" s="214">
        <f>K252*L252</f>
        <v>105000</v>
      </c>
    </row>
    <row r="253" spans="1:13" ht="15" x14ac:dyDescent="0.25">
      <c r="A253" s="57"/>
      <c r="B253" s="95" t="s">
        <v>155</v>
      </c>
      <c r="C253" s="96"/>
      <c r="D253" s="96"/>
      <c r="E253" s="96"/>
      <c r="F253" s="97"/>
      <c r="G253" s="293">
        <f>SUM(G250:G252)</f>
        <v>24000</v>
      </c>
      <c r="H253" s="99" t="s">
        <v>154</v>
      </c>
      <c r="I253" s="96"/>
      <c r="J253" s="96"/>
      <c r="K253" s="96"/>
      <c r="L253" s="97"/>
      <c r="M253" s="56">
        <f>SUM(M250:M252)</f>
        <v>315000</v>
      </c>
    </row>
    <row r="254" spans="1:13" ht="15" thickBot="1" x14ac:dyDescent="0.3">
      <c r="A254" s="57"/>
      <c r="B254" s="100" t="s">
        <v>20</v>
      </c>
      <c r="C254" s="101"/>
      <c r="D254" s="101"/>
      <c r="E254" s="101"/>
      <c r="F254" s="101"/>
      <c r="G254" s="101"/>
      <c r="H254" s="102" t="s">
        <v>20</v>
      </c>
      <c r="I254" s="103"/>
      <c r="J254" s="103"/>
      <c r="K254" s="103"/>
      <c r="L254" s="103"/>
      <c r="M254" s="104"/>
    </row>
    <row r="255" spans="1:13" ht="15.75" thickBot="1" x14ac:dyDescent="0.3">
      <c r="A255" s="57"/>
      <c r="B255" s="105"/>
      <c r="C255" s="106"/>
      <c r="D255" s="106"/>
      <c r="E255" s="106"/>
      <c r="F255" s="106"/>
      <c r="G255" s="106"/>
      <c r="H255" s="105"/>
      <c r="I255" s="107"/>
      <c r="J255" s="107"/>
      <c r="K255" s="107"/>
      <c r="L255" s="107"/>
      <c r="M255" s="107"/>
    </row>
    <row r="256" spans="1:13" ht="15" x14ac:dyDescent="0.25">
      <c r="A256" s="57"/>
      <c r="B256" s="111" t="s">
        <v>11</v>
      </c>
      <c r="C256" s="112"/>
      <c r="D256" s="113"/>
      <c r="E256" s="113"/>
      <c r="F256" s="113"/>
      <c r="G256" s="113"/>
      <c r="H256" s="113"/>
      <c r="I256" s="113"/>
      <c r="J256" s="113"/>
      <c r="K256" s="113"/>
      <c r="L256" s="113"/>
      <c r="M256" s="114"/>
    </row>
    <row r="257" spans="1:13" ht="15" x14ac:dyDescent="0.25">
      <c r="A257" s="57"/>
      <c r="B257" s="115" t="s">
        <v>21</v>
      </c>
      <c r="C257" s="116"/>
      <c r="D257" s="117"/>
      <c r="E257" s="117" t="s">
        <v>5</v>
      </c>
      <c r="F257" s="117"/>
      <c r="G257" s="118" t="s">
        <v>6</v>
      </c>
      <c r="H257" s="119"/>
      <c r="I257" s="116"/>
      <c r="J257" s="117" t="s">
        <v>7</v>
      </c>
      <c r="K257" s="117"/>
      <c r="L257" s="117" t="s">
        <v>8</v>
      </c>
      <c r="M257" s="120"/>
    </row>
    <row r="258" spans="1:13" ht="15" x14ac:dyDescent="0.25">
      <c r="A258" s="57"/>
      <c r="B258" s="121" t="s">
        <v>36</v>
      </c>
      <c r="C258" s="122"/>
      <c r="D258" s="123"/>
      <c r="E258" s="124">
        <f>G100</f>
        <v>96430</v>
      </c>
      <c r="F258" s="123"/>
      <c r="G258" s="189">
        <f>M100</f>
        <v>864000</v>
      </c>
      <c r="H258" s="190"/>
      <c r="I258" s="191"/>
      <c r="J258" s="192">
        <f>E258+G258</f>
        <v>960430</v>
      </c>
      <c r="K258" s="192"/>
      <c r="L258" s="128">
        <f t="shared" ref="L258:L270" si="10">J258/J$271</f>
        <v>0.11090889564565691</v>
      </c>
      <c r="M258" s="129"/>
    </row>
    <row r="259" spans="1:13" ht="15" x14ac:dyDescent="0.25">
      <c r="A259" s="57"/>
      <c r="B259" s="121" t="s">
        <v>105</v>
      </c>
      <c r="C259" s="122"/>
      <c r="D259" s="123"/>
      <c r="E259" s="124">
        <f>+G118</f>
        <v>265800</v>
      </c>
      <c r="F259" s="123"/>
      <c r="G259" s="189">
        <f>+M118</f>
        <v>895500</v>
      </c>
      <c r="H259" s="190"/>
      <c r="I259" s="191"/>
      <c r="J259" s="192">
        <f>E259+G259</f>
        <v>1161300</v>
      </c>
      <c r="K259" s="192"/>
      <c r="L259" s="128">
        <f t="shared" si="10"/>
        <v>0.13410503682027985</v>
      </c>
      <c r="M259" s="129"/>
    </row>
    <row r="260" spans="1:13" ht="15" x14ac:dyDescent="0.25">
      <c r="A260" s="57"/>
      <c r="B260" s="121" t="s">
        <v>110</v>
      </c>
      <c r="C260" s="122"/>
      <c r="D260" s="123"/>
      <c r="E260" s="124">
        <f>+G136</f>
        <v>179400</v>
      </c>
      <c r="F260" s="123"/>
      <c r="G260" s="189">
        <f>+M136</f>
        <v>796500</v>
      </c>
      <c r="H260" s="190"/>
      <c r="I260" s="191"/>
      <c r="J260" s="192">
        <f t="shared" ref="J260:J268" si="11">E260+G260</f>
        <v>975900</v>
      </c>
      <c r="K260" s="192"/>
      <c r="L260" s="128">
        <f t="shared" si="10"/>
        <v>0.11269534610601145</v>
      </c>
      <c r="M260" s="129"/>
    </row>
    <row r="261" spans="1:13" ht="15" x14ac:dyDescent="0.25">
      <c r="A261" s="57"/>
      <c r="B261" s="121" t="s">
        <v>114</v>
      </c>
      <c r="C261" s="122"/>
      <c r="D261" s="123"/>
      <c r="E261" s="124">
        <f>+G146</f>
        <v>0</v>
      </c>
      <c r="F261" s="123"/>
      <c r="G261" s="189">
        <f>+M146</f>
        <v>288000</v>
      </c>
      <c r="H261" s="190"/>
      <c r="I261" s="191"/>
      <c r="J261" s="192">
        <f t="shared" si="11"/>
        <v>288000</v>
      </c>
      <c r="K261" s="192"/>
      <c r="L261" s="128">
        <f t="shared" si="10"/>
        <v>3.3257771983329541E-2</v>
      </c>
      <c r="M261" s="129"/>
    </row>
    <row r="262" spans="1:13" ht="15" x14ac:dyDescent="0.25">
      <c r="A262" s="57"/>
      <c r="B262" s="121" t="s">
        <v>118</v>
      </c>
      <c r="C262" s="122"/>
      <c r="D262" s="123"/>
      <c r="E262" s="124">
        <f>+G156</f>
        <v>0</v>
      </c>
      <c r="F262" s="123"/>
      <c r="G262" s="189">
        <f>+M156</f>
        <v>288000</v>
      </c>
      <c r="H262" s="190"/>
      <c r="I262" s="191"/>
      <c r="J262" s="192">
        <f t="shared" si="11"/>
        <v>288000</v>
      </c>
      <c r="K262" s="192"/>
      <c r="L262" s="128">
        <f t="shared" si="10"/>
        <v>3.3257771983329541E-2</v>
      </c>
      <c r="M262" s="129"/>
    </row>
    <row r="263" spans="1:13" ht="15" x14ac:dyDescent="0.25">
      <c r="A263" s="57"/>
      <c r="B263" s="121" t="s">
        <v>121</v>
      </c>
      <c r="C263" s="122"/>
      <c r="D263" s="123"/>
      <c r="E263" s="124">
        <f>+G166</f>
        <v>0</v>
      </c>
      <c r="F263" s="123"/>
      <c r="G263" s="189">
        <f>+M166</f>
        <v>288000</v>
      </c>
      <c r="H263" s="190"/>
      <c r="I263" s="191"/>
      <c r="J263" s="192">
        <f t="shared" si="11"/>
        <v>288000</v>
      </c>
      <c r="K263" s="192"/>
      <c r="L263" s="128">
        <f t="shared" si="10"/>
        <v>3.3257771983329541E-2</v>
      </c>
      <c r="M263" s="129"/>
    </row>
    <row r="264" spans="1:13" ht="15" x14ac:dyDescent="0.25">
      <c r="A264" s="57"/>
      <c r="B264" s="121" t="s">
        <v>139</v>
      </c>
      <c r="C264" s="122"/>
      <c r="D264" s="123"/>
      <c r="E264" s="124">
        <f>+G176</f>
        <v>0</v>
      </c>
      <c r="F264" s="123"/>
      <c r="G264" s="189">
        <f>+M176</f>
        <v>288000</v>
      </c>
      <c r="H264" s="190"/>
      <c r="I264" s="191"/>
      <c r="J264" s="192">
        <f t="shared" si="11"/>
        <v>288000</v>
      </c>
      <c r="K264" s="192"/>
      <c r="L264" s="128">
        <f t="shared" si="10"/>
        <v>3.3257771983329541E-2</v>
      </c>
      <c r="M264" s="129"/>
    </row>
    <row r="265" spans="1:13" ht="15" x14ac:dyDescent="0.25">
      <c r="A265" s="57"/>
      <c r="B265" s="121" t="s">
        <v>125</v>
      </c>
      <c r="C265" s="122"/>
      <c r="D265" s="123"/>
      <c r="E265" s="124">
        <f>+G185</f>
        <v>0</v>
      </c>
      <c r="F265" s="123"/>
      <c r="G265" s="189">
        <f>+M185</f>
        <v>288000</v>
      </c>
      <c r="H265" s="190"/>
      <c r="I265" s="191"/>
      <c r="J265" s="192">
        <f t="shared" si="11"/>
        <v>288000</v>
      </c>
      <c r="K265" s="192"/>
      <c r="L265" s="128">
        <f t="shared" si="10"/>
        <v>3.3257771983329541E-2</v>
      </c>
      <c r="M265" s="129"/>
    </row>
    <row r="266" spans="1:13" ht="15" x14ac:dyDescent="0.25">
      <c r="B266" s="121" t="s">
        <v>129</v>
      </c>
      <c r="C266" s="122"/>
      <c r="D266" s="123"/>
      <c r="E266" s="124">
        <f>+G195</f>
        <v>0</v>
      </c>
      <c r="F266" s="123"/>
      <c r="G266" s="189">
        <f>+M195</f>
        <v>288000</v>
      </c>
      <c r="H266" s="190"/>
      <c r="I266" s="191"/>
      <c r="J266" s="192">
        <f t="shared" si="11"/>
        <v>288000</v>
      </c>
      <c r="K266" s="192"/>
      <c r="L266" s="128">
        <f t="shared" si="10"/>
        <v>3.3257771983329541E-2</v>
      </c>
      <c r="M266" s="129"/>
    </row>
    <row r="267" spans="1:13" ht="15" x14ac:dyDescent="0.25">
      <c r="B267" s="121" t="s">
        <v>133</v>
      </c>
      <c r="C267" s="122"/>
      <c r="D267" s="123"/>
      <c r="E267" s="124">
        <f>+G215</f>
        <v>0</v>
      </c>
      <c r="F267" s="123"/>
      <c r="G267" s="189">
        <f>+M215</f>
        <v>1710000</v>
      </c>
      <c r="H267" s="190"/>
      <c r="I267" s="191"/>
      <c r="J267" s="192">
        <f t="shared" si="11"/>
        <v>1710000</v>
      </c>
      <c r="K267" s="192"/>
      <c r="L267" s="128">
        <f t="shared" si="10"/>
        <v>0.19746802115101916</v>
      </c>
      <c r="M267" s="129"/>
    </row>
    <row r="268" spans="1:13" ht="15" x14ac:dyDescent="0.25">
      <c r="B268" s="121" t="s">
        <v>136</v>
      </c>
      <c r="C268" s="122"/>
      <c r="D268" s="123"/>
      <c r="E268" s="124">
        <f>+G233</f>
        <v>0</v>
      </c>
      <c r="F268" s="123"/>
      <c r="G268" s="189">
        <f>+M233</f>
        <v>1449000</v>
      </c>
      <c r="H268" s="190"/>
      <c r="I268" s="191"/>
      <c r="J268" s="192">
        <f t="shared" si="11"/>
        <v>1449000</v>
      </c>
      <c r="K268" s="192"/>
      <c r="L268" s="128">
        <f t="shared" si="10"/>
        <v>0.16732816529112676</v>
      </c>
      <c r="M268" s="129"/>
    </row>
    <row r="269" spans="1:13" ht="15" x14ac:dyDescent="0.25">
      <c r="B269" s="121" t="s">
        <v>150</v>
      </c>
      <c r="C269" s="122"/>
      <c r="D269" s="123"/>
      <c r="E269" s="124">
        <f>+G243</f>
        <v>0</v>
      </c>
      <c r="F269" s="123"/>
      <c r="G269" s="189">
        <f>+M243</f>
        <v>336000</v>
      </c>
      <c r="H269" s="190"/>
      <c r="I269" s="191"/>
      <c r="J269" s="192">
        <f>E269+G269</f>
        <v>336000</v>
      </c>
      <c r="K269" s="192"/>
      <c r="L269" s="128">
        <f t="shared" si="10"/>
        <v>3.880073398055113E-2</v>
      </c>
      <c r="M269" s="129"/>
    </row>
    <row r="270" spans="1:13" ht="15" x14ac:dyDescent="0.25">
      <c r="B270" s="121" t="s">
        <v>153</v>
      </c>
      <c r="C270" s="122"/>
      <c r="D270" s="123"/>
      <c r="E270" s="124">
        <f>+G253</f>
        <v>24000</v>
      </c>
      <c r="F270" s="123"/>
      <c r="G270" s="189">
        <f>+M253</f>
        <v>315000</v>
      </c>
      <c r="H270" s="190"/>
      <c r="I270" s="191"/>
      <c r="J270" s="192">
        <f>E270+G270</f>
        <v>339000</v>
      </c>
      <c r="K270" s="192"/>
      <c r="L270" s="128">
        <f t="shared" si="10"/>
        <v>3.914716910537748E-2</v>
      </c>
      <c r="M270" s="129"/>
    </row>
    <row r="271" spans="1:13" ht="15.75" thickBot="1" x14ac:dyDescent="0.3">
      <c r="B271" s="133" t="s">
        <v>7</v>
      </c>
      <c r="C271" s="134"/>
      <c r="D271" s="135"/>
      <c r="E271" s="250">
        <f>SUM(E258:F270)</f>
        <v>565630</v>
      </c>
      <c r="F271" s="250"/>
      <c r="G271" s="251">
        <f>SUM(G258:H270)</f>
        <v>8094000</v>
      </c>
      <c r="H271" s="252"/>
      <c r="I271" s="253"/>
      <c r="J271" s="136">
        <f>SUM(J258:K270)</f>
        <v>8659630</v>
      </c>
      <c r="K271" s="136"/>
      <c r="L271" s="140">
        <f>SUM(L258:M270)</f>
        <v>1</v>
      </c>
      <c r="M271" s="141"/>
    </row>
    <row r="272" spans="1:13" x14ac:dyDescent="0.25">
      <c r="B272" s="254"/>
      <c r="C272" s="255"/>
      <c r="D272" s="254"/>
      <c r="E272" s="254"/>
      <c r="F272" s="254"/>
      <c r="G272" s="254"/>
      <c r="H272" s="254"/>
      <c r="I272" s="255"/>
      <c r="J272" s="254"/>
      <c r="K272" s="254"/>
      <c r="L272" s="254"/>
      <c r="M272" s="254"/>
    </row>
    <row r="273" spans="1:13" ht="15.75" thickBot="1" x14ac:dyDescent="0.3">
      <c r="B273" s="72" t="s">
        <v>12</v>
      </c>
      <c r="C273" s="72"/>
      <c r="D273" s="72"/>
      <c r="E273" s="72"/>
      <c r="F273" s="72"/>
      <c r="G273" s="72"/>
      <c r="H273" s="72"/>
      <c r="I273" s="72"/>
      <c r="J273" s="72"/>
      <c r="K273" s="72"/>
      <c r="L273" s="72"/>
      <c r="M273" s="72"/>
    </row>
    <row r="274" spans="1:13" ht="15" x14ac:dyDescent="0.25">
      <c r="B274" s="303" t="s">
        <v>12</v>
      </c>
      <c r="C274" s="304"/>
      <c r="D274" s="304"/>
      <c r="E274" s="304"/>
      <c r="F274" s="304"/>
      <c r="G274" s="304"/>
      <c r="H274" s="304"/>
      <c r="I274" s="304"/>
      <c r="J274" s="304"/>
      <c r="K274" s="304"/>
      <c r="L274" s="304"/>
      <c r="M274" s="309"/>
    </row>
    <row r="275" spans="1:13" ht="15" x14ac:dyDescent="0.25">
      <c r="B275" s="257"/>
      <c r="C275" s="258"/>
      <c r="D275" s="164"/>
      <c r="E275" s="164"/>
      <c r="F275" s="164"/>
      <c r="G275" s="164"/>
      <c r="H275" s="164"/>
      <c r="I275" s="258"/>
      <c r="J275" s="164"/>
      <c r="K275" s="164"/>
      <c r="L275" s="164"/>
      <c r="M275" s="310"/>
    </row>
    <row r="276" spans="1:13" ht="15.75" thickBot="1" x14ac:dyDescent="0.3">
      <c r="B276" s="259" t="s">
        <v>195</v>
      </c>
      <c r="C276" s="260"/>
      <c r="D276" s="261"/>
      <c r="E276" s="261"/>
      <c r="F276" s="261"/>
      <c r="G276" s="261"/>
      <c r="H276" s="261"/>
      <c r="I276" s="260"/>
      <c r="J276" s="261"/>
      <c r="K276" s="261"/>
      <c r="L276" s="261"/>
      <c r="M276" s="311"/>
    </row>
    <row r="277" spans="1:13" ht="30" x14ac:dyDescent="0.25">
      <c r="B277" s="83" t="s">
        <v>24</v>
      </c>
      <c r="C277" s="85" t="s">
        <v>25</v>
      </c>
      <c r="D277" s="85" t="s">
        <v>1</v>
      </c>
      <c r="E277" s="85" t="s">
        <v>2</v>
      </c>
      <c r="F277" s="85" t="s">
        <v>3</v>
      </c>
      <c r="G277" s="85" t="s">
        <v>7</v>
      </c>
      <c r="H277" s="85" t="s">
        <v>24</v>
      </c>
      <c r="I277" s="85" t="s">
        <v>25</v>
      </c>
      <c r="J277" s="85" t="s">
        <v>1</v>
      </c>
      <c r="K277" s="85" t="s">
        <v>2</v>
      </c>
      <c r="L277" s="85" t="s">
        <v>3</v>
      </c>
      <c r="M277" s="212" t="s">
        <v>7</v>
      </c>
    </row>
    <row r="278" spans="1:13" ht="51" x14ac:dyDescent="0.25">
      <c r="B278" s="24" t="s">
        <v>22</v>
      </c>
      <c r="C278" s="28" t="s">
        <v>196</v>
      </c>
      <c r="D278" s="29" t="s">
        <v>30</v>
      </c>
      <c r="E278" s="30">
        <v>1</v>
      </c>
      <c r="F278" s="31">
        <v>119000</v>
      </c>
      <c r="G278" s="262">
        <f>E278*F278</f>
        <v>119000</v>
      </c>
      <c r="H278" s="7" t="s">
        <v>29</v>
      </c>
      <c r="I278" s="14" t="s">
        <v>65</v>
      </c>
      <c r="J278" s="14" t="s">
        <v>31</v>
      </c>
      <c r="K278" s="13">
        <v>9</v>
      </c>
      <c r="L278" s="15">
        <v>25000</v>
      </c>
      <c r="M278" s="263">
        <f>K278*L278</f>
        <v>225000</v>
      </c>
    </row>
    <row r="279" spans="1:13" x14ac:dyDescent="0.25">
      <c r="B279" s="24" t="s">
        <v>27</v>
      </c>
      <c r="C279" s="28" t="s">
        <v>55</v>
      </c>
      <c r="D279" s="29" t="s">
        <v>56</v>
      </c>
      <c r="E279" s="32">
        <v>1500</v>
      </c>
      <c r="F279" s="31">
        <v>20</v>
      </c>
      <c r="G279" s="262">
        <f>E279*F279</f>
        <v>30000</v>
      </c>
      <c r="H279" s="160"/>
      <c r="I279" s="198"/>
      <c r="J279" s="160"/>
      <c r="K279" s="160"/>
      <c r="L279" s="160"/>
      <c r="M279" s="264"/>
    </row>
    <row r="280" spans="1:13" ht="168" customHeight="1" x14ac:dyDescent="0.25">
      <c r="B280" s="24" t="s">
        <v>60</v>
      </c>
      <c r="C280" s="28" t="s">
        <v>57</v>
      </c>
      <c r="D280" s="29" t="s">
        <v>58</v>
      </c>
      <c r="E280" s="30">
        <v>1</v>
      </c>
      <c r="F280" s="31">
        <f>57300-7000-7000</f>
        <v>43300</v>
      </c>
      <c r="G280" s="262">
        <f>E280*F280</f>
        <v>43300</v>
      </c>
      <c r="H280" s="160"/>
      <c r="I280" s="198"/>
      <c r="J280" s="160"/>
      <c r="K280" s="160"/>
      <c r="L280" s="160"/>
      <c r="M280" s="264"/>
    </row>
    <row r="281" spans="1:13" ht="25.5" x14ac:dyDescent="0.2">
      <c r="B281" s="24" t="s">
        <v>61</v>
      </c>
      <c r="C281" s="265" t="s">
        <v>59</v>
      </c>
      <c r="D281" s="29" t="s">
        <v>49</v>
      </c>
      <c r="E281" s="30">
        <v>1</v>
      </c>
      <c r="F281" s="31">
        <v>38000</v>
      </c>
      <c r="G281" s="262">
        <f>E281*F281</f>
        <v>38000</v>
      </c>
      <c r="H281" s="160"/>
      <c r="I281" s="198"/>
      <c r="J281" s="160"/>
      <c r="K281" s="160"/>
      <c r="L281" s="160"/>
      <c r="M281" s="264"/>
    </row>
    <row r="282" spans="1:13" x14ac:dyDescent="0.25">
      <c r="B282" s="33"/>
      <c r="C282" s="10"/>
      <c r="D282" s="38"/>
      <c r="E282" s="38"/>
      <c r="F282" s="262"/>
      <c r="G282" s="262"/>
      <c r="H282" s="160"/>
      <c r="I282" s="198"/>
      <c r="J282" s="160"/>
      <c r="K282" s="160"/>
      <c r="L282" s="160"/>
      <c r="M282" s="264"/>
    </row>
    <row r="283" spans="1:13" ht="15" thickBot="1" x14ac:dyDescent="0.3">
      <c r="B283" s="312" t="s">
        <v>13</v>
      </c>
      <c r="C283" s="313"/>
      <c r="D283" s="313"/>
      <c r="E283" s="313"/>
      <c r="F283" s="313"/>
      <c r="G283" s="314">
        <f>SUM(G278:G282)</f>
        <v>230300</v>
      </c>
      <c r="H283" s="313" t="s">
        <v>14</v>
      </c>
      <c r="I283" s="313"/>
      <c r="J283" s="313"/>
      <c r="K283" s="313"/>
      <c r="L283" s="313"/>
      <c r="M283" s="315">
        <f>SUM(M278:M282)</f>
        <v>225000</v>
      </c>
    </row>
    <row r="284" spans="1:13" ht="15.75" thickBot="1" x14ac:dyDescent="0.3">
      <c r="A284" s="57"/>
      <c r="B284" s="305" t="s">
        <v>20</v>
      </c>
      <c r="C284" s="231"/>
      <c r="D284" s="231"/>
      <c r="E284" s="231"/>
      <c r="F284" s="231"/>
      <c r="G284" s="306"/>
      <c r="H284" s="307" t="s">
        <v>20</v>
      </c>
      <c r="I284" s="231"/>
      <c r="J284" s="231"/>
      <c r="K284" s="231"/>
      <c r="L284" s="231"/>
      <c r="M284" s="308"/>
    </row>
    <row r="285" spans="1:13" ht="15" thickBot="1" x14ac:dyDescent="0.3">
      <c r="A285" s="57"/>
      <c r="B285" s="106"/>
      <c r="C285" s="106"/>
      <c r="D285" s="106"/>
      <c r="E285" s="106"/>
      <c r="F285" s="106"/>
      <c r="G285" s="106"/>
      <c r="H285" s="106"/>
      <c r="I285" s="106"/>
      <c r="J285" s="106"/>
      <c r="K285" s="106"/>
      <c r="L285" s="106"/>
      <c r="M285" s="106"/>
    </row>
    <row r="286" spans="1:13" x14ac:dyDescent="0.25">
      <c r="A286" s="57"/>
      <c r="B286" s="268" t="s">
        <v>15</v>
      </c>
      <c r="C286" s="268"/>
      <c r="D286" s="268"/>
      <c r="E286" s="268"/>
      <c r="F286" s="268"/>
      <c r="G286" s="268"/>
      <c r="H286" s="268"/>
      <c r="I286" s="268"/>
      <c r="J286" s="268"/>
      <c r="K286" s="268"/>
      <c r="L286" s="268"/>
      <c r="M286" s="268"/>
    </row>
    <row r="287" spans="1:13" ht="15" thickBot="1" x14ac:dyDescent="0.3">
      <c r="A287" s="57"/>
      <c r="B287" s="59"/>
      <c r="C287" s="59"/>
      <c r="D287" s="59"/>
      <c r="E287" s="59"/>
      <c r="F287" s="59"/>
      <c r="G287" s="59"/>
      <c r="H287" s="59"/>
      <c r="I287" s="59"/>
      <c r="J287" s="59"/>
      <c r="K287" s="59"/>
      <c r="L287" s="59"/>
      <c r="M287" s="59"/>
    </row>
    <row r="288" spans="1:13" ht="15" x14ac:dyDescent="0.25">
      <c r="A288" s="57"/>
      <c r="B288" s="269" t="s">
        <v>16</v>
      </c>
      <c r="C288" s="256"/>
      <c r="D288" s="256"/>
      <c r="E288" s="256" t="s">
        <v>5</v>
      </c>
      <c r="F288" s="256"/>
      <c r="G288" s="256" t="s">
        <v>6</v>
      </c>
      <c r="H288" s="256" t="s">
        <v>7</v>
      </c>
      <c r="I288" s="270" t="s">
        <v>8</v>
      </c>
      <c r="J288" s="271"/>
    </row>
    <row r="289" spans="1:13" ht="15" x14ac:dyDescent="0.25">
      <c r="A289" s="57"/>
      <c r="B289" s="272" t="s">
        <v>17</v>
      </c>
      <c r="C289" s="273"/>
      <c r="D289" s="274"/>
      <c r="E289" s="275">
        <f>E41</f>
        <v>137679</v>
      </c>
      <c r="F289" s="275"/>
      <c r="G289" s="276">
        <f>G41</f>
        <v>126798</v>
      </c>
      <c r="H289" s="277">
        <f>E289+G289</f>
        <v>264477</v>
      </c>
      <c r="I289" s="278">
        <f>H289/H$293</f>
        <v>2.6359640349484476E-2</v>
      </c>
      <c r="J289" s="279"/>
    </row>
    <row r="290" spans="1:13" ht="15" x14ac:dyDescent="0.25">
      <c r="A290" s="57"/>
      <c r="B290" s="272" t="s">
        <v>18</v>
      </c>
      <c r="C290" s="273"/>
      <c r="D290" s="274"/>
      <c r="E290" s="275">
        <f>E86</f>
        <v>93200</v>
      </c>
      <c r="F290" s="275"/>
      <c r="G290" s="277">
        <f>G86</f>
        <v>560800</v>
      </c>
      <c r="H290" s="277">
        <f>E290+G290</f>
        <v>654000</v>
      </c>
      <c r="I290" s="278">
        <f>H290/H$293</f>
        <v>6.5182245671883937E-2</v>
      </c>
    </row>
    <row r="291" spans="1:13" ht="15" x14ac:dyDescent="0.25">
      <c r="A291" s="57"/>
      <c r="B291" s="272" t="s">
        <v>19</v>
      </c>
      <c r="C291" s="273"/>
      <c r="D291" s="274"/>
      <c r="E291" s="275">
        <f>E271</f>
        <v>565630</v>
      </c>
      <c r="F291" s="275"/>
      <c r="G291" s="277">
        <f>G271</f>
        <v>8094000</v>
      </c>
      <c r="H291" s="277">
        <f>E291+G291</f>
        <v>8659630</v>
      </c>
      <c r="I291" s="278">
        <f>H291/H$293</f>
        <v>0.86307970961409219</v>
      </c>
    </row>
    <row r="292" spans="1:13" ht="15" x14ac:dyDescent="0.25">
      <c r="A292" s="57"/>
      <c r="B292" s="272" t="s">
        <v>12</v>
      </c>
      <c r="C292" s="273"/>
      <c r="D292" s="274"/>
      <c r="E292" s="275">
        <f>G283</f>
        <v>230300</v>
      </c>
      <c r="F292" s="275"/>
      <c r="G292" s="277">
        <f>M283</f>
        <v>225000</v>
      </c>
      <c r="H292" s="277">
        <f>E292+G292</f>
        <v>455300</v>
      </c>
      <c r="I292" s="278">
        <f>H292/H$293</f>
        <v>4.5378404364539382E-2</v>
      </c>
    </row>
    <row r="293" spans="1:13" ht="15.75" thickBot="1" x14ac:dyDescent="0.3">
      <c r="A293" s="57"/>
      <c r="B293" s="280" t="s">
        <v>7</v>
      </c>
      <c r="C293" s="281"/>
      <c r="D293" s="282"/>
      <c r="E293" s="283">
        <f>E292+E291+E290+E289</f>
        <v>1026809</v>
      </c>
      <c r="F293" s="283"/>
      <c r="G293" s="284">
        <f>G292+G291+G290+G289</f>
        <v>9006598</v>
      </c>
      <c r="H293" s="285">
        <f>SUM(H289:H292)</f>
        <v>10033407</v>
      </c>
      <c r="I293" s="286">
        <f>SUM(I289:I292)</f>
        <v>1</v>
      </c>
      <c r="K293" s="287"/>
      <c r="L293" s="287"/>
    </row>
    <row r="294" spans="1:13" ht="15" x14ac:dyDescent="0.25">
      <c r="H294" s="288"/>
      <c r="I294" s="20"/>
      <c r="J294" s="279"/>
      <c r="K294" s="65"/>
    </row>
    <row r="295" spans="1:13" ht="15" x14ac:dyDescent="0.25">
      <c r="A295" s="57"/>
      <c r="B295" s="254"/>
      <c r="C295" s="254"/>
      <c r="D295" s="254"/>
      <c r="E295" s="254"/>
      <c r="F295" s="254"/>
      <c r="G295" s="254"/>
      <c r="H295" s="289"/>
      <c r="I295" s="21"/>
      <c r="J295" s="290"/>
      <c r="K295" s="65"/>
      <c r="L295" s="254"/>
      <c r="M295" s="254"/>
    </row>
    <row r="296" spans="1:13" x14ac:dyDescent="0.25">
      <c r="A296" s="57"/>
      <c r="B296" s="254"/>
      <c r="C296" s="255"/>
      <c r="D296" s="254"/>
      <c r="E296" s="254"/>
      <c r="F296" s="254"/>
      <c r="G296" s="254"/>
      <c r="H296" s="254"/>
      <c r="I296" s="255"/>
      <c r="J296" s="254"/>
      <c r="K296" s="254"/>
      <c r="L296" s="254"/>
      <c r="M296" s="254"/>
    </row>
    <row r="297" spans="1:13" x14ac:dyDescent="0.25">
      <c r="A297" s="57"/>
      <c r="B297" s="254"/>
      <c r="C297" s="255"/>
      <c r="D297" s="254"/>
      <c r="E297" s="254"/>
      <c r="F297" s="254"/>
      <c r="G297" s="254"/>
      <c r="H297" s="254"/>
      <c r="I297" s="255"/>
      <c r="J297" s="254"/>
      <c r="K297" s="254"/>
      <c r="L297" s="254"/>
      <c r="M297" s="254"/>
    </row>
    <row r="298" spans="1:13" x14ac:dyDescent="0.2">
      <c r="A298" s="57"/>
      <c r="B298" s="291" t="s">
        <v>23</v>
      </c>
      <c r="C298" s="291"/>
      <c r="D298" s="291"/>
      <c r="E298" s="291"/>
      <c r="F298" s="291"/>
      <c r="G298" s="292"/>
      <c r="H298" s="292"/>
      <c r="I298" s="292"/>
      <c r="J298" s="292"/>
      <c r="K298" s="292"/>
      <c r="L298" s="292"/>
      <c r="M298" s="292"/>
    </row>
  </sheetData>
  <mergeCells count="272">
    <mergeCell ref="B14:M14"/>
    <mergeCell ref="B15:M15"/>
    <mergeCell ref="B16:M16"/>
    <mergeCell ref="B17:M17"/>
    <mergeCell ref="B22:F22"/>
    <mergeCell ref="H22:L22"/>
    <mergeCell ref="B1:M4"/>
    <mergeCell ref="B5:M5"/>
    <mergeCell ref="B6:M6"/>
    <mergeCell ref="B8:M8"/>
    <mergeCell ref="B10:M10"/>
    <mergeCell ref="B12:M12"/>
    <mergeCell ref="B34:G34"/>
    <mergeCell ref="H34:M34"/>
    <mergeCell ref="B37:M37"/>
    <mergeCell ref="B38:D38"/>
    <mergeCell ref="E38:F38"/>
    <mergeCell ref="G38:I38"/>
    <mergeCell ref="J38:K38"/>
    <mergeCell ref="L38:M38"/>
    <mergeCell ref="B23:G23"/>
    <mergeCell ref="H23:M23"/>
    <mergeCell ref="B26:M26"/>
    <mergeCell ref="B27:M27"/>
    <mergeCell ref="B28:M28"/>
    <mergeCell ref="B33:F33"/>
    <mergeCell ref="H33:L33"/>
    <mergeCell ref="B41:D41"/>
    <mergeCell ref="E41:F41"/>
    <mergeCell ref="G41:I41"/>
    <mergeCell ref="J41:K41"/>
    <mergeCell ref="L41:M41"/>
    <mergeCell ref="B44:M44"/>
    <mergeCell ref="B39:D39"/>
    <mergeCell ref="E39:F39"/>
    <mergeCell ref="G39:I39"/>
    <mergeCell ref="J39:K39"/>
    <mergeCell ref="L39:M39"/>
    <mergeCell ref="B40:D40"/>
    <mergeCell ref="E40:F40"/>
    <mergeCell ref="G40:I40"/>
    <mergeCell ref="J40:K40"/>
    <mergeCell ref="L40:M40"/>
    <mergeCell ref="B59:M59"/>
    <mergeCell ref="B60:M60"/>
    <mergeCell ref="B61:M61"/>
    <mergeCell ref="B67:F67"/>
    <mergeCell ref="H67:L67"/>
    <mergeCell ref="B68:G68"/>
    <mergeCell ref="H68:M68"/>
    <mergeCell ref="B45:M45"/>
    <mergeCell ref="B46:M46"/>
    <mergeCell ref="B47:M47"/>
    <mergeCell ref="B56:F56"/>
    <mergeCell ref="H56:L56"/>
    <mergeCell ref="B57:G57"/>
    <mergeCell ref="H57:M57"/>
    <mergeCell ref="B81:M81"/>
    <mergeCell ref="B82:D82"/>
    <mergeCell ref="E82:F82"/>
    <mergeCell ref="G82:I82"/>
    <mergeCell ref="J82:K82"/>
    <mergeCell ref="L82:M82"/>
    <mergeCell ref="B70:M70"/>
    <mergeCell ref="B71:M71"/>
    <mergeCell ref="B72:M72"/>
    <mergeCell ref="B77:F77"/>
    <mergeCell ref="H77:L77"/>
    <mergeCell ref="B78:G78"/>
    <mergeCell ref="H78:M78"/>
    <mergeCell ref="B83:D83"/>
    <mergeCell ref="E83:F83"/>
    <mergeCell ref="G83:I83"/>
    <mergeCell ref="J83:K83"/>
    <mergeCell ref="L83:M83"/>
    <mergeCell ref="B84:D84"/>
    <mergeCell ref="E84:F84"/>
    <mergeCell ref="G84:I84"/>
    <mergeCell ref="J84:K84"/>
    <mergeCell ref="L84:M84"/>
    <mergeCell ref="B85:D85"/>
    <mergeCell ref="E85:F85"/>
    <mergeCell ref="G85:I85"/>
    <mergeCell ref="J85:K85"/>
    <mergeCell ref="L85:M85"/>
    <mergeCell ref="B86:D86"/>
    <mergeCell ref="E86:F86"/>
    <mergeCell ref="G86:I86"/>
    <mergeCell ref="J86:K86"/>
    <mergeCell ref="L86:M86"/>
    <mergeCell ref="B103:M103"/>
    <mergeCell ref="B104:M104"/>
    <mergeCell ref="B105:M105"/>
    <mergeCell ref="B118:F118"/>
    <mergeCell ref="H118:L118"/>
    <mergeCell ref="B119:G119"/>
    <mergeCell ref="H119:M119"/>
    <mergeCell ref="B89:M89"/>
    <mergeCell ref="B90:M90"/>
    <mergeCell ref="B92:M92"/>
    <mergeCell ref="B100:F100"/>
    <mergeCell ref="H100:L100"/>
    <mergeCell ref="B101:G101"/>
    <mergeCell ref="H101:M101"/>
    <mergeCell ref="B91:M91"/>
    <mergeCell ref="B139:M139"/>
    <mergeCell ref="B141:M141"/>
    <mergeCell ref="B146:F146"/>
    <mergeCell ref="H146:L146"/>
    <mergeCell ref="B147:G147"/>
    <mergeCell ref="H147:M147"/>
    <mergeCell ref="B121:M121"/>
    <mergeCell ref="B122:M122"/>
    <mergeCell ref="B123:M123"/>
    <mergeCell ref="B136:F136"/>
    <mergeCell ref="H136:L136"/>
    <mergeCell ref="B137:G137"/>
    <mergeCell ref="H137:M137"/>
    <mergeCell ref="B159:M159"/>
    <mergeCell ref="B160:M160"/>
    <mergeCell ref="B161:M161"/>
    <mergeCell ref="B166:F166"/>
    <mergeCell ref="H166:L166"/>
    <mergeCell ref="B167:G167"/>
    <mergeCell ref="H167:M167"/>
    <mergeCell ref="B149:M149"/>
    <mergeCell ref="B150:M150"/>
    <mergeCell ref="B151:M151"/>
    <mergeCell ref="B156:F156"/>
    <mergeCell ref="H156:L156"/>
    <mergeCell ref="B157:G157"/>
    <mergeCell ref="H157:M157"/>
    <mergeCell ref="B179:M179"/>
    <mergeCell ref="B180:M180"/>
    <mergeCell ref="B185:F185"/>
    <mergeCell ref="H185:L185"/>
    <mergeCell ref="B186:G186"/>
    <mergeCell ref="H186:M186"/>
    <mergeCell ref="B169:M169"/>
    <mergeCell ref="B170:M170"/>
    <mergeCell ref="B171:M171"/>
    <mergeCell ref="B176:F176"/>
    <mergeCell ref="H176:L176"/>
    <mergeCell ref="B178:M178"/>
    <mergeCell ref="B199:M199"/>
    <mergeCell ref="B200:M200"/>
    <mergeCell ref="B201:M201"/>
    <mergeCell ref="B215:F215"/>
    <mergeCell ref="H215:L215"/>
    <mergeCell ref="B216:G216"/>
    <mergeCell ref="H216:M216"/>
    <mergeCell ref="B188:M188"/>
    <mergeCell ref="B189:M189"/>
    <mergeCell ref="B190:M190"/>
    <mergeCell ref="B195:F195"/>
    <mergeCell ref="H195:L195"/>
    <mergeCell ref="B196:G196"/>
    <mergeCell ref="H196:M196"/>
    <mergeCell ref="B236:M236"/>
    <mergeCell ref="B237:M237"/>
    <mergeCell ref="B238:M238"/>
    <mergeCell ref="B243:F243"/>
    <mergeCell ref="H243:L243"/>
    <mergeCell ref="B244:G244"/>
    <mergeCell ref="H244:M244"/>
    <mergeCell ref="B218:M218"/>
    <mergeCell ref="B219:M219"/>
    <mergeCell ref="B220:M220"/>
    <mergeCell ref="B233:F233"/>
    <mergeCell ref="H233:L233"/>
    <mergeCell ref="B234:G234"/>
    <mergeCell ref="H234:M234"/>
    <mergeCell ref="B256:M256"/>
    <mergeCell ref="B257:D257"/>
    <mergeCell ref="E257:F257"/>
    <mergeCell ref="G257:I257"/>
    <mergeCell ref="J257:K257"/>
    <mergeCell ref="L257:M257"/>
    <mergeCell ref="B246:M246"/>
    <mergeCell ref="B247:M247"/>
    <mergeCell ref="B248:M248"/>
    <mergeCell ref="B253:F253"/>
    <mergeCell ref="H253:L253"/>
    <mergeCell ref="B254:G254"/>
    <mergeCell ref="H254:M254"/>
    <mergeCell ref="B258:D258"/>
    <mergeCell ref="E258:F258"/>
    <mergeCell ref="G258:I258"/>
    <mergeCell ref="J258:K258"/>
    <mergeCell ref="L258:M258"/>
    <mergeCell ref="B259:D259"/>
    <mergeCell ref="E259:F259"/>
    <mergeCell ref="G259:I259"/>
    <mergeCell ref="J259:K259"/>
    <mergeCell ref="L259:M259"/>
    <mergeCell ref="B260:D260"/>
    <mergeCell ref="E260:F260"/>
    <mergeCell ref="G260:I260"/>
    <mergeCell ref="J260:K260"/>
    <mergeCell ref="L260:M260"/>
    <mergeCell ref="B261:D261"/>
    <mergeCell ref="E261:F261"/>
    <mergeCell ref="G261:I261"/>
    <mergeCell ref="J261:K261"/>
    <mergeCell ref="L261:M261"/>
    <mergeCell ref="B262:D262"/>
    <mergeCell ref="E262:F262"/>
    <mergeCell ref="G262:I262"/>
    <mergeCell ref="J262:K262"/>
    <mergeCell ref="L262:M262"/>
    <mergeCell ref="B263:D263"/>
    <mergeCell ref="E263:F263"/>
    <mergeCell ref="G263:I263"/>
    <mergeCell ref="J263:K263"/>
    <mergeCell ref="L263:M263"/>
    <mergeCell ref="B264:D264"/>
    <mergeCell ref="E264:F264"/>
    <mergeCell ref="G264:I264"/>
    <mergeCell ref="J264:K264"/>
    <mergeCell ref="L264:M264"/>
    <mergeCell ref="B265:D265"/>
    <mergeCell ref="E265:F265"/>
    <mergeCell ref="G265:I265"/>
    <mergeCell ref="J265:K265"/>
    <mergeCell ref="L265:M265"/>
    <mergeCell ref="B266:D266"/>
    <mergeCell ref="E266:F266"/>
    <mergeCell ref="G266:I266"/>
    <mergeCell ref="J266:K266"/>
    <mergeCell ref="L266:M266"/>
    <mergeCell ref="B267:D267"/>
    <mergeCell ref="E267:F267"/>
    <mergeCell ref="G267:I267"/>
    <mergeCell ref="J267:K267"/>
    <mergeCell ref="L267:M267"/>
    <mergeCell ref="B268:D268"/>
    <mergeCell ref="E268:F268"/>
    <mergeCell ref="G268:I268"/>
    <mergeCell ref="J268:K268"/>
    <mergeCell ref="L268:M268"/>
    <mergeCell ref="B269:D269"/>
    <mergeCell ref="E269:F269"/>
    <mergeCell ref="G269:I269"/>
    <mergeCell ref="J269:K269"/>
    <mergeCell ref="L269:M269"/>
    <mergeCell ref="B273:M273"/>
    <mergeCell ref="B283:F283"/>
    <mergeCell ref="H283:L283"/>
    <mergeCell ref="B284:G284"/>
    <mergeCell ref="H284:M284"/>
    <mergeCell ref="B286:M287"/>
    <mergeCell ref="B270:D270"/>
    <mergeCell ref="E270:F270"/>
    <mergeCell ref="G270:I270"/>
    <mergeCell ref="J270:K270"/>
    <mergeCell ref="L270:M270"/>
    <mergeCell ref="B271:D271"/>
    <mergeCell ref="E271:F271"/>
    <mergeCell ref="G271:I271"/>
    <mergeCell ref="J271:K271"/>
    <mergeCell ref="L271:M271"/>
    <mergeCell ref="B274:M274"/>
    <mergeCell ref="B292:D292"/>
    <mergeCell ref="E292:F292"/>
    <mergeCell ref="B293:D293"/>
    <mergeCell ref="E293:F293"/>
    <mergeCell ref="B289:D289"/>
    <mergeCell ref="E289:F289"/>
    <mergeCell ref="B290:D290"/>
    <mergeCell ref="E290:F290"/>
    <mergeCell ref="B291:D291"/>
    <mergeCell ref="E291:F291"/>
  </mergeCells>
  <printOptions horizontalCentered="1"/>
  <pageMargins left="0.70866141732283472" right="0.70866141732283472" top="0.74803149606299213" bottom="0.74803149606299213" header="0.31496062992125984" footer="0.31496062992125984"/>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MEMORIA FINANCIERA PAIMEF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dc:creator>
  <cp:lastModifiedBy>planeacion02</cp:lastModifiedBy>
  <cp:lastPrinted>2018-03-22T01:04:55Z</cp:lastPrinted>
  <dcterms:created xsi:type="dcterms:W3CDTF">2013-12-16T19:01:44Z</dcterms:created>
  <dcterms:modified xsi:type="dcterms:W3CDTF">2018-04-11T17:30:20Z</dcterms:modified>
</cp:coreProperties>
</file>